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8" windowWidth="12396" windowHeight="9072" activeTab="1"/>
  </bookViews>
  <sheets>
    <sheet name="2016" sheetId="1" r:id="rId1"/>
    <sheet name="2017-2018" sheetId="2" r:id="rId2"/>
  </sheets>
  <definedNames/>
  <calcPr fullCalcOnLoad="1"/>
</workbook>
</file>

<file path=xl/sharedStrings.xml><?xml version="1.0" encoding="utf-8"?>
<sst xmlns="http://schemas.openxmlformats.org/spreadsheetml/2006/main" count="916" uniqueCount="220">
  <si>
    <t>Ленинградской области</t>
  </si>
  <si>
    <t>(тысяч рублей)</t>
  </si>
  <si>
    <t>Наименование</t>
  </si>
  <si>
    <t/>
  </si>
  <si>
    <t xml:space="preserve"> к решению Совета депутатов</t>
  </si>
  <si>
    <t>№ п/п</t>
  </si>
  <si>
    <t xml:space="preserve">     1.</t>
  </si>
  <si>
    <t>ВР (вид расхода)</t>
  </si>
  <si>
    <t>ЦСР (целевая статья)</t>
  </si>
  <si>
    <t>Трубникоборского сельского поселения</t>
  </si>
  <si>
    <t>Тосненского района</t>
  </si>
  <si>
    <t>2011 год</t>
  </si>
  <si>
    <t>0309</t>
  </si>
  <si>
    <t>3.</t>
  </si>
  <si>
    <t>0502</t>
  </si>
  <si>
    <t>2.</t>
  </si>
  <si>
    <t>Дорожное хозяйство (дорожные фонды)</t>
  </si>
  <si>
    <t>0409</t>
  </si>
  <si>
    <t>Другие вопросы в области физической культуры и спорта</t>
  </si>
  <si>
    <t>1105</t>
  </si>
  <si>
    <t>Иные закупки товаров, работ и услуг для обеспечения государственных (муниципальных) нужд</t>
  </si>
  <si>
    <t>240</t>
  </si>
  <si>
    <t xml:space="preserve">Подпрограмма «Обеспечение условий реализации программы Трубникоборского сельского поселения Тосненского района Ленинграсдкой области» </t>
  </si>
  <si>
    <t>Другие вопросы в области культуры, кинематографии</t>
  </si>
  <si>
    <t>0804</t>
  </si>
  <si>
    <t>Образование</t>
  </si>
  <si>
    <t>Молодежная политика и оздоровление детей</t>
  </si>
  <si>
    <t>0707</t>
  </si>
  <si>
    <t>Защита населения и территории от  чрезвычайных ситуаций природного и техногенного характера, гражданская оборона</t>
  </si>
  <si>
    <t>Коммунальное  хозяйство</t>
  </si>
  <si>
    <t xml:space="preserve"> Иные закупки товаров, работ и услуг для обеспечения государственных (муниципальных) нужд</t>
  </si>
  <si>
    <t>Бюджетные инвестиции</t>
  </si>
  <si>
    <t>410</t>
  </si>
  <si>
    <t>Иные межбюджетные трансферты бюджету района из бюджетов поселений на организацию в границах поселения газоснабжения населения в пределах полномочий, установленных законодательством Российской Федерации</t>
  </si>
  <si>
    <t>1106067</t>
  </si>
  <si>
    <t>Иные межбюджетные трансферты</t>
  </si>
  <si>
    <t>540</t>
  </si>
  <si>
    <t>Благоустройство</t>
  </si>
  <si>
    <t>0503</t>
  </si>
  <si>
    <t>Распределение 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 а также по разделам и подразделам  классификации расходов бюджета</t>
  </si>
  <si>
    <t>Итого программные расходы</t>
  </si>
  <si>
    <t>Всего</t>
  </si>
  <si>
    <t>Рз, ПР (раздел, подраздел)</t>
  </si>
  <si>
    <t>Итого непрограммные расходы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</si>
  <si>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</si>
  <si>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Обеспечение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</si>
  <si>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</si>
  <si>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</si>
  <si>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на выплаты персоналу государственных (муниципальных) органов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</si>
  <si>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</si>
  <si>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Субсидия на решение вопросов местного значения межмуниципального характера в сфере архивного дела(местный бюджет)</t>
  </si>
  <si>
    <t>Субсидии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</si>
  <si>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</si>
  <si>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</si>
  <si>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</si>
  <si>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</si>
  <si>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</si>
  <si>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</si>
  <si>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</si>
  <si>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</si>
  <si>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Обеспечение проведения выборов и референдумов</t>
  </si>
  <si>
    <t>0107</t>
  </si>
  <si>
    <t>Резервные фонды</t>
  </si>
  <si>
    <t>Резервные средства</t>
  </si>
  <si>
    <t>0111</t>
  </si>
  <si>
    <t>Реализация государственных функций, связанных с общегосударственным управлением</t>
  </si>
  <si>
    <t>Выполнение других обязательств мунципальных образований</t>
  </si>
  <si>
    <t>Другие общегосударственные вопросы</t>
  </si>
  <si>
    <t>0113</t>
  </si>
  <si>
    <t>Уплата налогов, сборов и иных платежей</t>
  </si>
  <si>
    <t>Мобилизационная  и вневосковая подготовка</t>
  </si>
  <si>
    <t>0203</t>
  </si>
  <si>
    <t>Другие вопросы в области национальной экономики</t>
  </si>
  <si>
    <t>0412</t>
  </si>
  <si>
    <t>Жилищное хозяйство</t>
  </si>
  <si>
    <t>0501</t>
  </si>
  <si>
    <t>Пенсионное обеспечение</t>
  </si>
  <si>
    <t>Публичные нормативные социальные выплаты гражданам</t>
  </si>
  <si>
    <t>1001</t>
  </si>
  <si>
    <t>Социальное обеспечение населения</t>
  </si>
  <si>
    <t xml:space="preserve">Проведение выборов в представительные органы муниципального образования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</si>
  <si>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</si>
  <si>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</si>
  <si>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пожарной безопасности 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</si>
  <si>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расположенных на территории поселения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</si>
  <si>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землеустройству и землепользованию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</si>
  <si>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национальной экономики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</si>
  <si>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Мероприятие 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</si>
  <si>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Мероприятие  по жилищному хозяйству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</si>
  <si>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</si>
  <si>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Доплаты к пенсиям муниципальных служащих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</si>
  <si>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социальной политики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</si>
  <si>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Мероприятия на реализацию проектов местных инициатив граждан в рамках муниципальной программы "Развитие части территории Трубникоборского сельского поселения Тосненского района Ленинградской области на 2014 год"</t>
  </si>
  <si>
    <t>1507088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</si>
  <si>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</t>
  </si>
  <si>
    <t xml:space="preserve">Мероприятия по повышению надежности и энергетической эффективности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</si>
  <si>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 xml:space="preserve">Мероприятия по организации сбора и вывоза бытовых отходов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</si>
  <si>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Приложение № 11</t>
  </si>
  <si>
    <t>2015 год</t>
  </si>
  <si>
    <t>Приложение № 12</t>
  </si>
  <si>
    <t>2017 год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</si>
  <si>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области" </t>
  </si>
  <si>
    <t xml:space="preserve">Подпрограмма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области"  </t>
  </si>
  <si>
    <t xml:space="preserve">Муниципальная программа "Развитие культуры Трубникоборского сельского поселения Тосненского района Ленинградской области" </t>
  </si>
  <si>
    <t>Подпрограмма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области"</t>
  </si>
  <si>
    <t>Муниципальная программа "Безопасность на территории Трубникоборского сельского поселения Тосненского района Ленинградской области"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</si>
  <si>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области"</t>
  </si>
  <si>
    <t>Подпрограмма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области"</t>
  </si>
  <si>
    <t>Муниципальная программа "Развитие автомобильных дорог Трубникоборского сельского поселения Тосненского района Ленинградской области"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</si>
  <si>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</si>
  <si>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Муниципальная программа "Газификация территории Трубникоборского сельского поселения Тосненского района"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</si>
  <si>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</si>
  <si>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>Муниципальная программа "Благоустройство территории  Трубникоборского сельского поселения Тосненского района Ленинградской области"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</si>
  <si>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области"</t>
  </si>
  <si>
    <t>Муниципальная программа "Развитие части территории Трубникоборского сельского поселения Тосненского района Ленинградской области"</t>
  </si>
  <si>
    <t xml:space="preserve">Мероприятия по устойчивому развитию части территорий в рамках   муниципальной программы "Развитие части территории Трубникоборского сельского поселения Тосненского района Ленинградской области" </t>
  </si>
  <si>
    <t xml:space="preserve">Социальные выплаты гражданам, кроме публичных
нормативных социальных выплат
</t>
  </si>
  <si>
    <t>Социальные выплаты гражданам, кроме публичных
нормативных социальных выплат</t>
  </si>
  <si>
    <t>2018 год</t>
  </si>
  <si>
    <t xml:space="preserve">Мероприятия по устойчивому развитию части территорий, являющихся административным центром поселения в рамках   муниципальной программы "Развитие части территории Трубникоборского сельского поселения Тосненского района Ленинградской области" </t>
  </si>
  <si>
    <t>0400000000</t>
  </si>
  <si>
    <t>0430000000</t>
  </si>
  <si>
    <t>0430113300</t>
  </si>
  <si>
    <t>0700000000</t>
  </si>
  <si>
    <t>0710000000</t>
  </si>
  <si>
    <t>0710112290</t>
  </si>
  <si>
    <t>0730000000</t>
  </si>
  <si>
    <t>0730111220</t>
  </si>
  <si>
    <t>0800000000</t>
  </si>
  <si>
    <t>0810000000</t>
  </si>
  <si>
    <t>0810111570</t>
  </si>
  <si>
    <t>0810211620</t>
  </si>
  <si>
    <t>0820000000</t>
  </si>
  <si>
    <t>0820111520</t>
  </si>
  <si>
    <t>1000000000</t>
  </si>
  <si>
    <t>1010000000</t>
  </si>
  <si>
    <t>1010110110</t>
  </si>
  <si>
    <t>1100000000</t>
  </si>
  <si>
    <t>1100104200</t>
  </si>
  <si>
    <t>1100113200</t>
  </si>
  <si>
    <t>1200000000</t>
  </si>
  <si>
    <t>1200113280</t>
  </si>
  <si>
    <t>1200113320</t>
  </si>
  <si>
    <t>1400000000</t>
  </si>
  <si>
    <t>1400113180</t>
  </si>
  <si>
    <t>1500000000</t>
  </si>
  <si>
    <t>1500113290</t>
  </si>
  <si>
    <t>1500114390</t>
  </si>
  <si>
    <t>9290100030</t>
  </si>
  <si>
    <t>9990111620</t>
  </si>
  <si>
    <t>Мероприятия на капитальный ремонт и ремонт автомобильных дорог общего пользования местного значения (областной бюджет)</t>
  </si>
  <si>
    <t>1010170140</t>
  </si>
  <si>
    <t>Основное мероприятие "Организация и проведение официальных физкультурно-спортивных мероприятий среди населения на территории Трубникоборского сельского поселения Тосненского района Ленинградской области"</t>
  </si>
  <si>
    <t>0430100000</t>
  </si>
  <si>
    <t>Основное мероприятие "обеспечение отдыха, оздоровления, занятости детей, подростков и молодежи"</t>
  </si>
  <si>
    <t>0710100000</t>
  </si>
  <si>
    <t>Основное мероприятие "Мероприятия организационного характера"</t>
  </si>
  <si>
    <t>0730100000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</si>
  <si>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</si>
  <si>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>0810100000</t>
  </si>
  <si>
    <t>Основное мероприятие "Обеспечение пожарной безопасности"</t>
  </si>
  <si>
    <t>0810200000</t>
  </si>
  <si>
    <t>Основное мероприятие "Мероприятия по обеспечению общественного порядка и профилактике правонарушений на территории Трубникоборского сельского поселения Тосненского района Ленинградской области"</t>
  </si>
  <si>
    <t>0820100000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</si>
  <si>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Трубникоборского сельского поселения Тосненского района Ленинградской области"</t>
  </si>
  <si>
    <t>1010100000</t>
  </si>
  <si>
    <t>Основное мероприятие "Организация газоснабжени"</t>
  </si>
  <si>
    <t>1100100000</t>
  </si>
  <si>
    <t>Основное мероприятие "Осуществление мероприятий по содержанию (в том числе проектно-изыскательские работы) и развитию объектов благоустройства территории, по организации сбора, вывоза бытовых отходов"</t>
  </si>
  <si>
    <t>120010000</t>
  </si>
  <si>
    <t>Основное мероприятие "Реализация энергосберегающих мероприятий в муниципальном образовании Трубникоборское сельское поселение Тосненский район Ленинградской области"</t>
  </si>
  <si>
    <t>1400100000</t>
  </si>
  <si>
    <t>Основное мероприятие "Поддержка проектов местных инициатив граждан"</t>
  </si>
  <si>
    <t>1500100000</t>
  </si>
  <si>
    <t>Обеспечение деятельности аппаратов органов местного самоуправления муниципального образования Трубникоборского сельского поселения Тосненского района Ленинградской области</t>
  </si>
  <si>
    <t>Непрограммные расходы</t>
  </si>
  <si>
    <t>Обеспечение деятельности главы местной администрации Трубникоборского сельского поселения Тосненского района Ленинградской области</t>
  </si>
  <si>
    <t>9290000000</t>
  </si>
  <si>
    <t>9290100000</t>
  </si>
  <si>
    <t>1200100000</t>
  </si>
  <si>
    <t>1500170880</t>
  </si>
  <si>
    <t>Содействие развитию иных форм местного самоуправления на части территории административного центра поселения</t>
  </si>
  <si>
    <t>1500174390</t>
  </si>
  <si>
    <t>Обеспечение мероприятий по капитальному ремонту многоквартирных домов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</si>
  <si>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</si>
  <si>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1100170200</t>
  </si>
  <si>
    <t>от _______________ № _____</t>
  </si>
  <si>
    <t>на 2017 год</t>
  </si>
  <si>
    <t>от ______________ № _____</t>
  </si>
  <si>
    <t>на 2018 - 2019 годы</t>
  </si>
  <si>
    <t>2019 год</t>
  </si>
  <si>
    <t>Мероприятия по обеспечению предупреждения и ликвидации последствий чрезвычайных ситуаций и стихийных бедствий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</si>
  <si>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</si>
  <si>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>Мероприятия по содержанию,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</si>
  <si>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</si>
  <si>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Мероприятия по повышению надежности и энергетической эффективности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</si>
  <si>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</si>
  <si>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>Мероприятия по организации сбора и вывоза бытовых отходов</t>
  </si>
  <si>
    <t>Организация отдыха и оздоровления детей и подростков</t>
  </si>
  <si>
    <t>Организация и проведение мероприятий в сфере культуры</t>
  </si>
  <si>
    <t>Мероприятия по организации и проведение физкультурных спортивно-массовых  мероприятий</t>
  </si>
  <si>
    <t xml:space="preserve">Обеспечение мероприятий по капитальному ремонту многоквартирных домов </t>
  </si>
  <si>
    <t xml:space="preserve">Мероприятия по организации и проведение физкультурных спортивно-массовых  мероприятий </t>
  </si>
  <si>
    <t xml:space="preserve">Организация отдыха и оздоровления детей и подростков 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</si>
  <si>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</si>
  <si>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 xml:space="preserve">Мероприятия в области пожарной безопасности </t>
  </si>
  <si>
    <t xml:space="preserve"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</t>
  </si>
  <si>
    <t xml:space="preserve">Мероприятия по содержанию,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</si>
  <si>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</si>
  <si>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</t>
    </r>
  </si>
  <si>
    <t xml:space="preserve">Мероприятия по организации сбора и вывоза бытовых отходов </t>
  </si>
  <si>
    <t xml:space="preserve">Мероприятия по повышению надежности и энергетической эффективности </t>
  </si>
  <si>
    <t xml:space="preserve">Мероприятия по устойчивому развитию части территорий </t>
  </si>
  <si>
    <t xml:space="preserve">Мероприятия по устойчивому развитию части территорий, являющихся административным центром поселения  </t>
  </si>
  <si>
    <t xml:space="preserve">Мероприятия на реализацию проектов местных инициатив граждан </t>
  </si>
  <si>
    <t xml:space="preserve">Организация и проведение мероприятий в сфере культуры </t>
  </si>
  <si>
    <t xml:space="preserve">Мероприятия в области пожарной безопасности  </t>
  </si>
  <si>
    <t xml:space="preserve">Мероприятия по содержанию, капитальному ремонту и ремонту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</t>
  </si>
  <si>
    <t>0314</t>
  </si>
  <si>
    <t>Другие вопросы в области национальной безопасности и правоохранительной деятельности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</si>
</sst>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000"/>
    <numFmt numFmtId="167" formatCode="#,##0.000"/>
    <numFmt numFmtId="168" formatCode="#,##0.00000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64" fontId="13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164" fontId="15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15" fillId="0" borderId="15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33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 wrapText="1"/>
    </xf>
    <xf numFmtId="49" fontId="4" fillId="33" borderId="17" xfId="0" applyNumberFormat="1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 wrapText="1"/>
    </xf>
    <xf numFmtId="49" fontId="4" fillId="33" borderId="23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49" fontId="7" fillId="33" borderId="23" xfId="0" applyNumberFormat="1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7" fillId="33" borderId="24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49" fontId="4" fillId="33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/>
    </xf>
    <xf numFmtId="0" fontId="11" fillId="33" borderId="17" xfId="0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 applyProtection="1">
      <alignment horizontal="left" vertical="center" wrapText="1"/>
      <protection/>
    </xf>
    <xf numFmtId="0" fontId="12" fillId="33" borderId="17" xfId="0" applyFont="1" applyFill="1" applyBorder="1" applyAlignment="1">
      <alignment horizontal="left" vertical="center" wrapText="1"/>
    </xf>
    <xf numFmtId="49" fontId="12" fillId="33" borderId="17" xfId="0" applyNumberFormat="1" applyFont="1" applyFill="1" applyBorder="1" applyAlignment="1" applyProtection="1">
      <alignment horizontal="left" vertical="center" wrapText="1"/>
      <protection/>
    </xf>
    <xf numFmtId="49" fontId="12" fillId="33" borderId="17" xfId="0" applyNumberFormat="1" applyFont="1" applyFill="1" applyBorder="1" applyAlignment="1">
      <alignment horizontal="left" vertical="center" wrapText="1"/>
    </xf>
    <xf numFmtId="165" fontId="12" fillId="33" borderId="10" xfId="0" applyNumberFormat="1" applyFont="1" applyFill="1" applyBorder="1" applyAlignment="1" applyProtection="1">
      <alignment horizontal="left" vertical="center" wrapText="1"/>
      <protection/>
    </xf>
    <xf numFmtId="0" fontId="11" fillId="33" borderId="10" xfId="0" applyFont="1" applyFill="1" applyBorder="1" applyAlignment="1">
      <alignment horizontal="center" vertical="center" wrapText="1"/>
    </xf>
    <xf numFmtId="168" fontId="11" fillId="0" borderId="25" xfId="0" applyNumberFormat="1" applyFont="1" applyFill="1" applyBorder="1" applyAlignment="1">
      <alignment horizontal="center" vertical="center" wrapText="1"/>
    </xf>
    <xf numFmtId="168" fontId="7" fillId="0" borderId="25" xfId="0" applyNumberFormat="1" applyFont="1" applyFill="1" applyBorder="1" applyAlignment="1">
      <alignment horizontal="center" vertical="center" wrapText="1"/>
    </xf>
    <xf numFmtId="168" fontId="7" fillId="0" borderId="26" xfId="0" applyNumberFormat="1" applyFont="1" applyFill="1" applyBorder="1" applyAlignment="1">
      <alignment horizontal="center" vertical="center" wrapText="1"/>
    </xf>
    <xf numFmtId="168" fontId="12" fillId="0" borderId="25" xfId="0" applyNumberFormat="1" applyFont="1" applyBorder="1" applyAlignment="1">
      <alignment horizontal="center" vertical="center"/>
    </xf>
    <xf numFmtId="168" fontId="4" fillId="0" borderId="25" xfId="0" applyNumberFormat="1" applyFont="1" applyBorder="1" applyAlignment="1">
      <alignment horizontal="center" vertical="center"/>
    </xf>
    <xf numFmtId="168" fontId="4" fillId="0" borderId="26" xfId="0" applyNumberFormat="1" applyFont="1" applyBorder="1" applyAlignment="1">
      <alignment horizontal="center" vertical="center"/>
    </xf>
    <xf numFmtId="0" fontId="11" fillId="33" borderId="17" xfId="0" applyFont="1" applyFill="1" applyBorder="1" applyAlignment="1">
      <alignment vertical="top" wrapText="1"/>
    </xf>
    <xf numFmtId="0" fontId="6" fillId="35" borderId="27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left" vertical="center"/>
    </xf>
    <xf numFmtId="0" fontId="9" fillId="35" borderId="28" xfId="0" applyFont="1" applyFill="1" applyBorder="1" applyAlignment="1">
      <alignment horizontal="center" vertical="center" wrapText="1"/>
    </xf>
    <xf numFmtId="168" fontId="9" fillId="35" borderId="29" xfId="0" applyNumberFormat="1" applyFont="1" applyFill="1" applyBorder="1" applyAlignment="1">
      <alignment horizontal="center" vertical="center" wrapText="1"/>
    </xf>
    <xf numFmtId="0" fontId="15" fillId="35" borderId="28" xfId="0" applyFont="1" applyFill="1" applyBorder="1" applyAlignment="1">
      <alignment horizontal="left" vertical="center"/>
    </xf>
    <xf numFmtId="0" fontId="8" fillId="35" borderId="28" xfId="0" applyFont="1" applyFill="1" applyBorder="1" applyAlignment="1">
      <alignment horizontal="center" vertical="center" wrapText="1"/>
    </xf>
    <xf numFmtId="168" fontId="15" fillId="35" borderId="29" xfId="0" applyNumberFormat="1" applyFont="1" applyFill="1" applyBorder="1" applyAlignment="1">
      <alignment horizontal="center" vertical="center" wrapText="1"/>
    </xf>
    <xf numFmtId="0" fontId="14" fillId="35" borderId="30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left" vertical="center" wrapText="1"/>
    </xf>
    <xf numFmtId="49" fontId="5" fillId="35" borderId="31" xfId="0" applyNumberFormat="1" applyFont="1" applyFill="1" applyBorder="1" applyAlignment="1">
      <alignment horizontal="center" vertical="center" wrapText="1"/>
    </xf>
    <xf numFmtId="0" fontId="15" fillId="35" borderId="31" xfId="0" applyFont="1" applyFill="1" applyBorder="1" applyAlignment="1">
      <alignment horizontal="center" vertical="center" wrapText="1"/>
    </xf>
    <xf numFmtId="168" fontId="15" fillId="35" borderId="32" xfId="0" applyNumberFormat="1" applyFont="1" applyFill="1" applyBorder="1" applyAlignment="1">
      <alignment horizontal="center" vertical="center" wrapText="1"/>
    </xf>
    <xf numFmtId="49" fontId="15" fillId="35" borderId="31" xfId="0" applyNumberFormat="1" applyFont="1" applyFill="1" applyBorder="1" applyAlignment="1">
      <alignment horizontal="center" vertical="center" wrapText="1"/>
    </xf>
    <xf numFmtId="49" fontId="16" fillId="35" borderId="31" xfId="0" applyNumberFormat="1" applyFont="1" applyFill="1" applyBorder="1" applyAlignment="1">
      <alignment horizontal="center" vertical="center" wrapText="1"/>
    </xf>
    <xf numFmtId="49" fontId="14" fillId="35" borderId="31" xfId="0" applyNumberFormat="1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left" vertical="center" wrapText="1"/>
    </xf>
    <xf numFmtId="0" fontId="8" fillId="35" borderId="31" xfId="0" applyFont="1" applyFill="1" applyBorder="1" applyAlignment="1">
      <alignment horizontal="center" vertical="center" wrapText="1"/>
    </xf>
    <xf numFmtId="49" fontId="6" fillId="35" borderId="31" xfId="0" applyNumberFormat="1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center" vertical="center"/>
    </xf>
    <xf numFmtId="168" fontId="6" fillId="35" borderId="32" xfId="0" applyNumberFormat="1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/>
    </xf>
    <xf numFmtId="0" fontId="15" fillId="35" borderId="28" xfId="0" applyFont="1" applyFill="1" applyBorder="1" applyAlignment="1">
      <alignment horizontal="left" vertical="center" wrapText="1"/>
    </xf>
    <xf numFmtId="49" fontId="7" fillId="35" borderId="28" xfId="0" applyNumberFormat="1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49" fontId="6" fillId="35" borderId="33" xfId="0" applyNumberFormat="1" applyFont="1" applyFill="1" applyBorder="1" applyAlignment="1" applyProtection="1">
      <alignment horizontal="left" vertical="center" wrapText="1"/>
      <protection/>
    </xf>
    <xf numFmtId="0" fontId="11" fillId="33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center" vertical="center"/>
    </xf>
    <xf numFmtId="168" fontId="7" fillId="0" borderId="36" xfId="0" applyNumberFormat="1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left" vertical="center" wrapText="1"/>
    </xf>
    <xf numFmtId="49" fontId="7" fillId="33" borderId="39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168" fontId="7" fillId="0" borderId="40" xfId="0" applyNumberFormat="1" applyFont="1" applyFill="1" applyBorder="1" applyAlignment="1">
      <alignment horizontal="center" vertical="center" wrapText="1"/>
    </xf>
    <xf numFmtId="0" fontId="9" fillId="35" borderId="41" xfId="0" applyFont="1" applyFill="1" applyBorder="1" applyAlignment="1">
      <alignment horizontal="center" vertical="center" wrapText="1"/>
    </xf>
    <xf numFmtId="0" fontId="8" fillId="35" borderId="41" xfId="0" applyFont="1" applyFill="1" applyBorder="1" applyAlignment="1">
      <alignment horizontal="center" vertical="center" wrapText="1"/>
    </xf>
    <xf numFmtId="0" fontId="15" fillId="35" borderId="42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>
      <alignment horizontal="center" vertical="center" wrapText="1"/>
    </xf>
    <xf numFmtId="49" fontId="16" fillId="35" borderId="42" xfId="0" applyNumberFormat="1" applyFont="1" applyFill="1" applyBorder="1" applyAlignment="1">
      <alignment horizontal="center" vertical="center" wrapText="1"/>
    </xf>
    <xf numFmtId="49" fontId="11" fillId="0" borderId="43" xfId="0" applyNumberFormat="1" applyFont="1" applyFill="1" applyBorder="1" applyAlignment="1">
      <alignment horizontal="center" vertical="center" wrapText="1"/>
    </xf>
    <xf numFmtId="49" fontId="7" fillId="0" borderId="43" xfId="0" applyNumberFormat="1" applyFont="1" applyFill="1" applyBorder="1" applyAlignment="1">
      <alignment horizontal="center" vertical="center" wrapText="1"/>
    </xf>
    <xf numFmtId="49" fontId="15" fillId="35" borderId="42" xfId="0" applyNumberFormat="1" applyFont="1" applyFill="1" applyBorder="1" applyAlignment="1">
      <alignment horizontal="center" vertical="center" wrapText="1"/>
    </xf>
    <xf numFmtId="49" fontId="16" fillId="0" borderId="43" xfId="0" applyNumberFormat="1" applyFont="1" applyFill="1" applyBorder="1" applyAlignment="1">
      <alignment horizontal="center" vertical="center" wrapText="1"/>
    </xf>
    <xf numFmtId="49" fontId="7" fillId="0" borderId="45" xfId="0" applyNumberFormat="1" applyFont="1" applyFill="1" applyBorder="1" applyAlignment="1">
      <alignment horizontal="center" vertical="center" wrapText="1"/>
    </xf>
    <xf numFmtId="0" fontId="7" fillId="35" borderId="41" xfId="0" applyFont="1" applyFill="1" applyBorder="1" applyAlignment="1">
      <alignment horizontal="center" vertical="center" wrapText="1"/>
    </xf>
    <xf numFmtId="0" fontId="6" fillId="35" borderId="42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168" fontId="9" fillId="35" borderId="46" xfId="0" applyNumberFormat="1" applyFont="1" applyFill="1" applyBorder="1" applyAlignment="1">
      <alignment horizontal="center" vertical="center" wrapText="1"/>
    </xf>
    <xf numFmtId="168" fontId="15" fillId="35" borderId="46" xfId="0" applyNumberFormat="1" applyFont="1" applyFill="1" applyBorder="1" applyAlignment="1">
      <alignment horizontal="center" vertical="center" wrapText="1"/>
    </xf>
    <xf numFmtId="168" fontId="15" fillId="35" borderId="47" xfId="0" applyNumberFormat="1" applyFont="1" applyFill="1" applyBorder="1" applyAlignment="1">
      <alignment horizontal="center" vertical="center" wrapText="1"/>
    </xf>
    <xf numFmtId="168" fontId="11" fillId="0" borderId="48" xfId="0" applyNumberFormat="1" applyFont="1" applyFill="1" applyBorder="1" applyAlignment="1">
      <alignment horizontal="center" vertical="center" wrapText="1"/>
    </xf>
    <xf numFmtId="168" fontId="7" fillId="0" borderId="48" xfId="0" applyNumberFormat="1" applyFont="1" applyFill="1" applyBorder="1" applyAlignment="1">
      <alignment horizontal="center" vertical="center" wrapText="1"/>
    </xf>
    <xf numFmtId="168" fontId="7" fillId="0" borderId="49" xfId="0" applyNumberFormat="1" applyFont="1" applyFill="1" applyBorder="1" applyAlignment="1">
      <alignment horizontal="center" vertical="center" wrapText="1"/>
    </xf>
    <xf numFmtId="168" fontId="7" fillId="0" borderId="50" xfId="0" applyNumberFormat="1" applyFont="1" applyFill="1" applyBorder="1" applyAlignment="1">
      <alignment horizontal="center" vertical="center" wrapText="1"/>
    </xf>
    <xf numFmtId="168" fontId="6" fillId="35" borderId="47" xfId="0" applyNumberFormat="1" applyFont="1" applyFill="1" applyBorder="1" applyAlignment="1">
      <alignment horizontal="center" vertical="center"/>
    </xf>
    <xf numFmtId="168" fontId="12" fillId="0" borderId="48" xfId="0" applyNumberFormat="1" applyFont="1" applyBorder="1" applyAlignment="1">
      <alignment horizontal="center" vertical="center"/>
    </xf>
    <xf numFmtId="168" fontId="4" fillId="0" borderId="48" xfId="0" applyNumberFormat="1" applyFont="1" applyBorder="1" applyAlignment="1">
      <alignment horizontal="center" vertical="center"/>
    </xf>
    <xf numFmtId="168" fontId="4" fillId="0" borderId="49" xfId="0" applyNumberFormat="1" applyFont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top" wrapText="1"/>
    </xf>
    <xf numFmtId="0" fontId="5" fillId="0" borderId="51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left" vertical="center" wrapText="1"/>
    </xf>
    <xf numFmtId="49" fontId="7" fillId="0" borderId="52" xfId="0" applyNumberFormat="1" applyFont="1" applyFill="1" applyBorder="1" applyAlignment="1">
      <alignment horizontal="center" vertical="center" wrapText="1"/>
    </xf>
    <xf numFmtId="49" fontId="7" fillId="0" borderId="53" xfId="0" applyNumberFormat="1" applyFont="1" applyFill="1" applyBorder="1" applyAlignment="1">
      <alignment horizontal="center" vertical="center" wrapText="1"/>
    </xf>
    <xf numFmtId="168" fontId="7" fillId="0" borderId="54" xfId="0" applyNumberFormat="1" applyFont="1" applyFill="1" applyBorder="1" applyAlignment="1">
      <alignment horizontal="center" vertical="center" wrapText="1"/>
    </xf>
    <xf numFmtId="168" fontId="7" fillId="0" borderId="55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68" fontId="7" fillId="0" borderId="56" xfId="0" applyNumberFormat="1" applyFont="1" applyFill="1" applyBorder="1" applyAlignment="1">
      <alignment horizontal="center" vertical="center" wrapText="1"/>
    </xf>
    <xf numFmtId="168" fontId="9" fillId="35" borderId="57" xfId="0" applyNumberFormat="1" applyFont="1" applyFill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/>
    </xf>
    <xf numFmtId="0" fontId="7" fillId="0" borderId="34" xfId="0" applyFont="1" applyFill="1" applyBorder="1" applyAlignment="1">
      <alignment horizontal="left" vertical="center" wrapText="1"/>
    </xf>
    <xf numFmtId="49" fontId="4" fillId="33" borderId="34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168" fontId="7" fillId="0" borderId="59" xfId="0" applyNumberFormat="1" applyFont="1" applyFill="1" applyBorder="1" applyAlignment="1">
      <alignment horizontal="center" vertical="center" wrapText="1"/>
    </xf>
    <xf numFmtId="49" fontId="7" fillId="33" borderId="34" xfId="0" applyNumberFormat="1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vertical="top" wrapText="1"/>
    </xf>
    <xf numFmtId="0" fontId="5" fillId="0" borderId="58" xfId="0" applyFont="1" applyFill="1" applyBorder="1" applyAlignment="1">
      <alignment horizontal="center" vertical="center"/>
    </xf>
    <xf numFmtId="49" fontId="16" fillId="0" borderId="34" xfId="0" applyNumberFormat="1" applyFont="1" applyFill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 wrapText="1"/>
    </xf>
    <xf numFmtId="49" fontId="12" fillId="0" borderId="34" xfId="0" applyNumberFormat="1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 wrapText="1"/>
    </xf>
    <xf numFmtId="168" fontId="4" fillId="0" borderId="59" xfId="0" applyNumberFormat="1" applyFont="1" applyBorder="1" applyAlignment="1">
      <alignment horizontal="center" vertical="center"/>
    </xf>
    <xf numFmtId="49" fontId="11" fillId="33" borderId="34" xfId="0" applyNumberFormat="1" applyFont="1" applyFill="1" applyBorder="1" applyAlignment="1">
      <alignment horizontal="center" vertical="center" wrapText="1"/>
    </xf>
    <xf numFmtId="49" fontId="7" fillId="0" borderId="60" xfId="0" applyNumberFormat="1" applyFont="1" applyFill="1" applyBorder="1" applyAlignment="1">
      <alignment horizontal="center" vertical="center" wrapText="1"/>
    </xf>
    <xf numFmtId="168" fontId="7" fillId="0" borderId="61" xfId="0" applyNumberFormat="1" applyFont="1" applyFill="1" applyBorder="1" applyAlignment="1">
      <alignment horizontal="center" vertical="center" wrapText="1"/>
    </xf>
    <xf numFmtId="49" fontId="16" fillId="0" borderId="60" xfId="0" applyNumberFormat="1" applyFont="1" applyFill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/>
    </xf>
    <xf numFmtId="168" fontId="12" fillId="0" borderId="61" xfId="0" applyNumberFormat="1" applyFont="1" applyBorder="1" applyAlignment="1">
      <alignment horizontal="center" vertical="center"/>
    </xf>
    <xf numFmtId="0" fontId="4" fillId="35" borderId="35" xfId="0" applyFont="1" applyFill="1" applyBorder="1" applyAlignment="1">
      <alignment horizontal="center" vertical="center"/>
    </xf>
    <xf numFmtId="0" fontId="15" fillId="35" borderId="62" xfId="0" applyFont="1" applyFill="1" applyBorder="1" applyAlignment="1">
      <alignment horizontal="left" vertical="center" wrapText="1"/>
    </xf>
    <xf numFmtId="49" fontId="7" fillId="35" borderId="62" xfId="0" applyNumberFormat="1" applyFont="1" applyFill="1" applyBorder="1" applyAlignment="1">
      <alignment horizontal="center" vertical="center" wrapText="1"/>
    </xf>
    <xf numFmtId="0" fontId="7" fillId="35" borderId="62" xfId="0" applyFont="1" applyFill="1" applyBorder="1" applyAlignment="1">
      <alignment horizontal="center" vertical="center" wrapText="1"/>
    </xf>
    <xf numFmtId="168" fontId="9" fillId="35" borderId="36" xfId="0" applyNumberFormat="1" applyFont="1" applyFill="1" applyBorder="1" applyAlignment="1">
      <alignment horizontal="center" vertical="center" wrapText="1"/>
    </xf>
    <xf numFmtId="168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justify"/>
    </xf>
    <xf numFmtId="0" fontId="6" fillId="0" borderId="37" xfId="0" applyFont="1" applyBorder="1" applyAlignment="1">
      <alignment horizontal="center" vertical="center"/>
    </xf>
    <xf numFmtId="0" fontId="14" fillId="35" borderId="58" xfId="0" applyFont="1" applyFill="1" applyBorder="1" applyAlignment="1">
      <alignment horizontal="center" vertical="center"/>
    </xf>
    <xf numFmtId="0" fontId="15" fillId="35" borderId="34" xfId="0" applyFont="1" applyFill="1" applyBorder="1" applyAlignment="1">
      <alignment horizontal="left" vertical="center" wrapText="1"/>
    </xf>
    <xf numFmtId="49" fontId="15" fillId="35" borderId="34" xfId="0" applyNumberFormat="1" applyFont="1" applyFill="1" applyBorder="1" applyAlignment="1">
      <alignment horizontal="center" vertical="center" wrapText="1"/>
    </xf>
    <xf numFmtId="168" fontId="15" fillId="35" borderId="5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2"/>
  <sheetViews>
    <sheetView zoomScalePageLayoutView="0" workbookViewId="0" topLeftCell="A1">
      <selection activeCell="F58" sqref="F58"/>
    </sheetView>
  </sheetViews>
  <sheetFormatPr defaultColWidth="9.125" defaultRowHeight="12.75"/>
  <cols>
    <col min="1" max="1" width="7.375" style="2" customWidth="1"/>
    <col min="2" max="2" width="57.50390625" style="2" customWidth="1"/>
    <col min="3" max="3" width="12.375" style="2" customWidth="1"/>
    <col min="4" max="4" width="12.00390625" style="2" customWidth="1"/>
    <col min="5" max="5" width="9.125" style="2" customWidth="1"/>
    <col min="6" max="6" width="17.875" style="2" customWidth="1"/>
    <col min="7" max="7" width="9.125" style="2" hidden="1" customWidth="1"/>
    <col min="8" max="16384" width="9.125" style="2" customWidth="1"/>
  </cols>
  <sheetData>
    <row r="1" spans="4:6" ht="12.75">
      <c r="D1" s="32" t="s">
        <v>97</v>
      </c>
      <c r="E1" s="32"/>
      <c r="F1" s="32"/>
    </row>
    <row r="2" spans="4:6" ht="12.75">
      <c r="D2" s="32" t="s">
        <v>4</v>
      </c>
      <c r="E2" s="32"/>
      <c r="F2" s="32"/>
    </row>
    <row r="3" spans="4:6" ht="12.75">
      <c r="D3" s="32" t="s">
        <v>9</v>
      </c>
      <c r="E3" s="32"/>
      <c r="F3" s="32"/>
    </row>
    <row r="4" spans="4:6" ht="12.75">
      <c r="D4" s="32" t="s">
        <v>10</v>
      </c>
      <c r="E4" s="32"/>
      <c r="F4" s="32"/>
    </row>
    <row r="5" spans="4:6" ht="12.75">
      <c r="D5" s="32" t="s">
        <v>0</v>
      </c>
      <c r="E5" s="32"/>
      <c r="F5" s="32"/>
    </row>
    <row r="6" spans="4:6" ht="12.75">
      <c r="D6" s="32" t="s">
        <v>186</v>
      </c>
      <c r="E6" s="32"/>
      <c r="F6" s="32"/>
    </row>
    <row r="9" spans="2:6" ht="52.5" customHeight="1">
      <c r="B9" s="179" t="s">
        <v>39</v>
      </c>
      <c r="C9" s="180"/>
      <c r="D9" s="180"/>
      <c r="E9" s="180"/>
      <c r="F9" s="180"/>
    </row>
    <row r="10" spans="2:6" ht="19.5" customHeight="1">
      <c r="B10" s="180" t="s">
        <v>187</v>
      </c>
      <c r="C10" s="180"/>
      <c r="D10" s="180"/>
      <c r="E10" s="180"/>
      <c r="F10" s="180"/>
    </row>
    <row r="11" ht="12.75" customHeight="1" thickBot="1">
      <c r="F11" s="2" t="s">
        <v>1</v>
      </c>
    </row>
    <row r="12" ht="13.5" hidden="1" thickBot="1"/>
    <row r="13" spans="1:7" s="3" customFormat="1" ht="50.25" customHeight="1" thickBot="1">
      <c r="A13" s="28" t="s">
        <v>5</v>
      </c>
      <c r="B13" s="29" t="s">
        <v>2</v>
      </c>
      <c r="C13" s="30" t="s">
        <v>8</v>
      </c>
      <c r="D13" s="30" t="s">
        <v>42</v>
      </c>
      <c r="E13" s="31" t="s">
        <v>7</v>
      </c>
      <c r="F13" s="30" t="s">
        <v>100</v>
      </c>
      <c r="G13" s="24" t="s">
        <v>11</v>
      </c>
    </row>
    <row r="14" spans="1:7" s="3" customFormat="1" ht="27.75" customHeight="1" thickBot="1">
      <c r="A14" s="72"/>
      <c r="B14" s="73" t="s">
        <v>41</v>
      </c>
      <c r="C14" s="74"/>
      <c r="D14" s="74"/>
      <c r="E14" s="74"/>
      <c r="F14" s="75">
        <f>F15+F110</f>
        <v>22191.876210000002</v>
      </c>
      <c r="G14" s="24"/>
    </row>
    <row r="15" spans="1:7" s="3" customFormat="1" ht="26.25" customHeight="1" thickBot="1">
      <c r="A15" s="72"/>
      <c r="B15" s="76" t="s">
        <v>40</v>
      </c>
      <c r="C15" s="77"/>
      <c r="D15" s="77"/>
      <c r="E15" s="77"/>
      <c r="F15" s="78">
        <f>F16+F22+F34+F49+F58+F73+F81+F88</f>
        <v>9878.2</v>
      </c>
      <c r="G15" s="24"/>
    </row>
    <row r="16" spans="1:7" s="19" customFormat="1" ht="75" customHeight="1">
      <c r="A16" s="79" t="s">
        <v>6</v>
      </c>
      <c r="B16" s="80" t="s">
        <v>101</v>
      </c>
      <c r="C16" s="81" t="s">
        <v>120</v>
      </c>
      <c r="D16" s="82" t="s">
        <v>3</v>
      </c>
      <c r="E16" s="82" t="s">
        <v>3</v>
      </c>
      <c r="F16" s="83">
        <f>F17</f>
        <v>177</v>
      </c>
      <c r="G16" s="20" t="e">
        <f>#REF!</f>
        <v>#REF!</v>
      </c>
    </row>
    <row r="17" spans="1:7" s="16" customFormat="1" ht="96" customHeight="1">
      <c r="A17" s="40"/>
      <c r="B17" s="12" t="s">
        <v>102</v>
      </c>
      <c r="C17" s="13" t="s">
        <v>121</v>
      </c>
      <c r="D17" s="14"/>
      <c r="E17" s="14"/>
      <c r="F17" s="65">
        <f>F19</f>
        <v>177</v>
      </c>
      <c r="G17" s="15"/>
    </row>
    <row r="18" spans="1:7" ht="59.25" customHeight="1">
      <c r="A18" s="41"/>
      <c r="B18" s="38" t="s">
        <v>152</v>
      </c>
      <c r="C18" s="1" t="s">
        <v>153</v>
      </c>
      <c r="D18" s="5"/>
      <c r="E18" s="5"/>
      <c r="F18" s="66">
        <f>F19</f>
        <v>177</v>
      </c>
      <c r="G18" s="6"/>
    </row>
    <row r="19" spans="1:7" ht="33" customHeight="1">
      <c r="A19" s="41"/>
      <c r="B19" s="4" t="s">
        <v>202</v>
      </c>
      <c r="C19" s="1" t="s">
        <v>122</v>
      </c>
      <c r="D19" s="5"/>
      <c r="E19" s="5"/>
      <c r="F19" s="66">
        <f>F20</f>
        <v>177</v>
      </c>
      <c r="G19" s="6"/>
    </row>
    <row r="20" spans="1:7" ht="26.25" customHeight="1">
      <c r="A20" s="42"/>
      <c r="B20" s="4" t="s">
        <v>18</v>
      </c>
      <c r="C20" s="1" t="s">
        <v>122</v>
      </c>
      <c r="D20" s="8" t="s">
        <v>19</v>
      </c>
      <c r="E20" s="9" t="s">
        <v>3</v>
      </c>
      <c r="F20" s="66">
        <f>F21</f>
        <v>177</v>
      </c>
      <c r="G20" s="10">
        <f>G21</f>
        <v>0</v>
      </c>
    </row>
    <row r="21" spans="1:7" ht="28.5" customHeight="1" thickBot="1">
      <c r="A21" s="43"/>
      <c r="B21" s="44" t="s">
        <v>20</v>
      </c>
      <c r="C21" s="45" t="s">
        <v>122</v>
      </c>
      <c r="D21" s="46" t="s">
        <v>19</v>
      </c>
      <c r="E21" s="46" t="s">
        <v>21</v>
      </c>
      <c r="F21" s="67">
        <v>177</v>
      </c>
      <c r="G21" s="11">
        <v>0</v>
      </c>
    </row>
    <row r="22" spans="1:7" s="19" customFormat="1" ht="42" thickBot="1">
      <c r="A22" s="79" t="s">
        <v>15</v>
      </c>
      <c r="B22" s="80" t="s">
        <v>103</v>
      </c>
      <c r="C22" s="84" t="s">
        <v>123</v>
      </c>
      <c r="D22" s="85"/>
      <c r="E22" s="85"/>
      <c r="F22" s="83">
        <f>F29+F23</f>
        <v>100</v>
      </c>
      <c r="G22" s="18" t="e">
        <f>G16+#REF!</f>
        <v>#REF!</v>
      </c>
    </row>
    <row r="23" spans="1:6" s="16" customFormat="1" ht="52.5">
      <c r="A23" s="40"/>
      <c r="B23" s="12" t="s">
        <v>104</v>
      </c>
      <c r="C23" s="21" t="s">
        <v>124</v>
      </c>
      <c r="D23" s="21"/>
      <c r="E23" s="21"/>
      <c r="F23" s="65">
        <f>F25</f>
        <v>50</v>
      </c>
    </row>
    <row r="24" spans="1:6" ht="26.25">
      <c r="A24" s="41"/>
      <c r="B24" s="36" t="s">
        <v>154</v>
      </c>
      <c r="C24" s="22" t="s">
        <v>155</v>
      </c>
      <c r="D24" s="8"/>
      <c r="E24" s="8"/>
      <c r="F24" s="66">
        <f>F25</f>
        <v>50</v>
      </c>
    </row>
    <row r="25" spans="1:6" ht="12.75">
      <c r="A25" s="41"/>
      <c r="B25" s="4" t="s">
        <v>203</v>
      </c>
      <c r="C25" s="22" t="s">
        <v>125</v>
      </c>
      <c r="D25" s="8"/>
      <c r="E25" s="8"/>
      <c r="F25" s="66">
        <f>F26</f>
        <v>50</v>
      </c>
    </row>
    <row r="26" spans="1:6" ht="12.75">
      <c r="A26" s="41"/>
      <c r="B26" s="4" t="s">
        <v>25</v>
      </c>
      <c r="C26" s="22" t="s">
        <v>125</v>
      </c>
      <c r="D26" s="8"/>
      <c r="E26" s="8"/>
      <c r="F26" s="66">
        <f>F27</f>
        <v>50</v>
      </c>
    </row>
    <row r="27" spans="1:6" ht="12.75">
      <c r="A27" s="41"/>
      <c r="B27" s="4" t="s">
        <v>26</v>
      </c>
      <c r="C27" s="22" t="s">
        <v>125</v>
      </c>
      <c r="D27" s="8" t="s">
        <v>27</v>
      </c>
      <c r="E27" s="8"/>
      <c r="F27" s="66">
        <f>F28</f>
        <v>50</v>
      </c>
    </row>
    <row r="28" spans="1:6" ht="26.25">
      <c r="A28" s="41"/>
      <c r="B28" s="4" t="s">
        <v>20</v>
      </c>
      <c r="C28" s="22" t="s">
        <v>125</v>
      </c>
      <c r="D28" s="8" t="s">
        <v>27</v>
      </c>
      <c r="E28" s="8" t="s">
        <v>21</v>
      </c>
      <c r="F28" s="66">
        <v>50</v>
      </c>
    </row>
    <row r="29" spans="1:6" s="16" customFormat="1" ht="39">
      <c r="A29" s="40"/>
      <c r="B29" s="12" t="s">
        <v>22</v>
      </c>
      <c r="C29" s="21" t="s">
        <v>126</v>
      </c>
      <c r="D29" s="21"/>
      <c r="E29" s="21"/>
      <c r="F29" s="65">
        <f>F31</f>
        <v>50</v>
      </c>
    </row>
    <row r="30" spans="1:6" ht="12.75">
      <c r="A30" s="41"/>
      <c r="B30" s="27" t="s">
        <v>156</v>
      </c>
      <c r="C30" s="22" t="s">
        <v>157</v>
      </c>
      <c r="D30" s="8"/>
      <c r="E30" s="8"/>
      <c r="F30" s="66">
        <f>F31</f>
        <v>50</v>
      </c>
    </row>
    <row r="31" spans="1:6" ht="12.75">
      <c r="A31" s="41"/>
      <c r="B31" s="4" t="s">
        <v>199</v>
      </c>
      <c r="C31" s="22" t="s">
        <v>127</v>
      </c>
      <c r="D31" s="8"/>
      <c r="E31" s="8"/>
      <c r="F31" s="66">
        <f>F32</f>
        <v>50</v>
      </c>
    </row>
    <row r="32" spans="1:6" ht="12.75">
      <c r="A32" s="41"/>
      <c r="B32" s="4" t="s">
        <v>23</v>
      </c>
      <c r="C32" s="22" t="s">
        <v>127</v>
      </c>
      <c r="D32" s="8" t="s">
        <v>24</v>
      </c>
      <c r="E32" s="8"/>
      <c r="F32" s="66">
        <f>F33</f>
        <v>50</v>
      </c>
    </row>
    <row r="33" spans="1:6" ht="27" thickBot="1">
      <c r="A33" s="47"/>
      <c r="B33" s="44" t="s">
        <v>20</v>
      </c>
      <c r="C33" s="22" t="s">
        <v>127</v>
      </c>
      <c r="D33" s="46" t="s">
        <v>24</v>
      </c>
      <c r="E33" s="46" t="s">
        <v>21</v>
      </c>
      <c r="F33" s="67">
        <v>50</v>
      </c>
    </row>
    <row r="34" spans="1:6" ht="41.25">
      <c r="A34" s="79" t="s">
        <v>13</v>
      </c>
      <c r="B34" s="80" t="s">
        <v>105</v>
      </c>
      <c r="C34" s="84" t="s">
        <v>128</v>
      </c>
      <c r="D34" s="85"/>
      <c r="E34" s="85"/>
      <c r="F34" s="83">
        <f>F35+F44</f>
        <v>420</v>
      </c>
    </row>
    <row r="35" spans="1:6" s="16" customFormat="1" ht="92.25">
      <c r="A35" s="40"/>
      <c r="B35" s="12" t="s">
        <v>106</v>
      </c>
      <c r="C35" s="21" t="s">
        <v>129</v>
      </c>
      <c r="D35" s="21"/>
      <c r="E35" s="21"/>
      <c r="F35" s="65">
        <f>F37+F41</f>
        <v>400</v>
      </c>
    </row>
    <row r="36" spans="1:6" ht="39">
      <c r="A36" s="41"/>
      <c r="B36" s="27" t="s">
        <v>158</v>
      </c>
      <c r="C36" s="22" t="s">
        <v>159</v>
      </c>
      <c r="D36" s="8"/>
      <c r="E36" s="8"/>
      <c r="F36" s="66">
        <f>F37</f>
        <v>200</v>
      </c>
    </row>
    <row r="37" spans="1:6" ht="26.25">
      <c r="A37" s="41"/>
      <c r="B37" s="4" t="s">
        <v>204</v>
      </c>
      <c r="C37" s="22" t="s">
        <v>130</v>
      </c>
      <c r="D37" s="8"/>
      <c r="E37" s="8"/>
      <c r="F37" s="66">
        <f>F38</f>
        <v>200</v>
      </c>
    </row>
    <row r="38" spans="1:6" ht="26.25">
      <c r="A38" s="41"/>
      <c r="B38" s="4" t="s">
        <v>28</v>
      </c>
      <c r="C38" s="22" t="s">
        <v>130</v>
      </c>
      <c r="D38" s="8" t="s">
        <v>12</v>
      </c>
      <c r="E38" s="8"/>
      <c r="F38" s="66">
        <f>F39</f>
        <v>200</v>
      </c>
    </row>
    <row r="39" spans="1:6" ht="26.25">
      <c r="A39" s="41"/>
      <c r="B39" s="4" t="s">
        <v>20</v>
      </c>
      <c r="C39" s="22" t="s">
        <v>130</v>
      </c>
      <c r="D39" s="8" t="s">
        <v>12</v>
      </c>
      <c r="E39" s="8" t="s">
        <v>21</v>
      </c>
      <c r="F39" s="66">
        <v>200</v>
      </c>
    </row>
    <row r="40" spans="1:6" ht="12.75">
      <c r="A40" s="42"/>
      <c r="B40" s="27" t="s">
        <v>160</v>
      </c>
      <c r="C40" s="22" t="s">
        <v>161</v>
      </c>
      <c r="D40" s="8"/>
      <c r="E40" s="8"/>
      <c r="F40" s="66">
        <f>F41</f>
        <v>200</v>
      </c>
    </row>
    <row r="41" spans="1:6" ht="12.75">
      <c r="A41" s="42"/>
      <c r="B41" s="4" t="s">
        <v>205</v>
      </c>
      <c r="C41" s="22" t="s">
        <v>131</v>
      </c>
      <c r="D41" s="8"/>
      <c r="E41" s="8"/>
      <c r="F41" s="66">
        <f>F42</f>
        <v>200</v>
      </c>
    </row>
    <row r="42" spans="1:6" ht="26.25">
      <c r="A42" s="41"/>
      <c r="B42" s="4" t="s">
        <v>28</v>
      </c>
      <c r="C42" s="22" t="s">
        <v>131</v>
      </c>
      <c r="D42" s="8" t="s">
        <v>12</v>
      </c>
      <c r="E42" s="8"/>
      <c r="F42" s="66">
        <f>F43</f>
        <v>200</v>
      </c>
    </row>
    <row r="43" spans="1:6" ht="26.25">
      <c r="A43" s="41"/>
      <c r="B43" s="4" t="s">
        <v>20</v>
      </c>
      <c r="C43" s="22" t="s">
        <v>131</v>
      </c>
      <c r="D43" s="8" t="s">
        <v>12</v>
      </c>
      <c r="E43" s="8" t="s">
        <v>21</v>
      </c>
      <c r="F43" s="66">
        <v>200</v>
      </c>
    </row>
    <row r="44" spans="1:6" s="16" customFormat="1" ht="52.5">
      <c r="A44" s="40"/>
      <c r="B44" s="12" t="s">
        <v>107</v>
      </c>
      <c r="C44" s="21" t="s">
        <v>132</v>
      </c>
      <c r="D44" s="21"/>
      <c r="E44" s="21"/>
      <c r="F44" s="65">
        <f>F46</f>
        <v>20</v>
      </c>
    </row>
    <row r="45" spans="1:6" ht="52.5">
      <c r="A45" s="41"/>
      <c r="B45" s="27" t="s">
        <v>162</v>
      </c>
      <c r="C45" s="22" t="s">
        <v>163</v>
      </c>
      <c r="D45" s="8"/>
      <c r="E45" s="8"/>
      <c r="F45" s="66">
        <f>F46</f>
        <v>20</v>
      </c>
    </row>
    <row r="46" spans="1:6" ht="52.5">
      <c r="A46" s="41"/>
      <c r="B46" s="4" t="s">
        <v>206</v>
      </c>
      <c r="C46" s="22" t="s">
        <v>133</v>
      </c>
      <c r="D46" s="8"/>
      <c r="E46" s="8"/>
      <c r="F46" s="66">
        <f>F47</f>
        <v>20</v>
      </c>
    </row>
    <row r="47" spans="1:6" ht="26.25">
      <c r="A47" s="41"/>
      <c r="B47" s="4" t="s">
        <v>28</v>
      </c>
      <c r="C47" s="22" t="s">
        <v>133</v>
      </c>
      <c r="D47" s="8" t="s">
        <v>12</v>
      </c>
      <c r="E47" s="8"/>
      <c r="F47" s="66">
        <f>F48</f>
        <v>20</v>
      </c>
    </row>
    <row r="48" spans="1:6" ht="27" thickBot="1">
      <c r="A48" s="47"/>
      <c r="B48" s="44" t="s">
        <v>20</v>
      </c>
      <c r="C48" s="22" t="s">
        <v>133</v>
      </c>
      <c r="D48" s="46" t="s">
        <v>12</v>
      </c>
      <c r="E48" s="46" t="s">
        <v>21</v>
      </c>
      <c r="F48" s="67">
        <v>20</v>
      </c>
    </row>
    <row r="49" spans="1:6" s="25" customFormat="1" ht="41.25">
      <c r="A49" s="79">
        <v>4</v>
      </c>
      <c r="B49" s="80" t="s">
        <v>108</v>
      </c>
      <c r="C49" s="84" t="s">
        <v>134</v>
      </c>
      <c r="D49" s="84"/>
      <c r="E49" s="84"/>
      <c r="F49" s="83">
        <f>F50</f>
        <v>2227.7</v>
      </c>
    </row>
    <row r="50" spans="1:6" s="16" customFormat="1" ht="66">
      <c r="A50" s="49"/>
      <c r="B50" s="12" t="s">
        <v>109</v>
      </c>
      <c r="C50" s="1" t="s">
        <v>135</v>
      </c>
      <c r="D50" s="21"/>
      <c r="E50" s="21"/>
      <c r="F50" s="65">
        <f>F52+F55</f>
        <v>2227.7</v>
      </c>
    </row>
    <row r="51" spans="1:6" ht="78.75">
      <c r="A51" s="41"/>
      <c r="B51" s="36" t="s">
        <v>164</v>
      </c>
      <c r="C51" s="1" t="s">
        <v>165</v>
      </c>
      <c r="D51" s="8"/>
      <c r="E51" s="8"/>
      <c r="F51" s="66">
        <f>F52+F55</f>
        <v>2227.7</v>
      </c>
    </row>
    <row r="52" spans="1:6" ht="52.5">
      <c r="A52" s="41"/>
      <c r="B52" s="4" t="s">
        <v>207</v>
      </c>
      <c r="C52" s="1" t="s">
        <v>136</v>
      </c>
      <c r="D52" s="8"/>
      <c r="E52" s="8"/>
      <c r="F52" s="66">
        <f>F53</f>
        <v>1862.7</v>
      </c>
    </row>
    <row r="53" spans="1:6" ht="12.75">
      <c r="A53" s="41"/>
      <c r="B53" s="4" t="s">
        <v>16</v>
      </c>
      <c r="C53" s="1" t="s">
        <v>136</v>
      </c>
      <c r="D53" s="8" t="s">
        <v>17</v>
      </c>
      <c r="E53" s="8"/>
      <c r="F53" s="66">
        <f>F54</f>
        <v>1862.7</v>
      </c>
    </row>
    <row r="54" spans="1:6" ht="26.25">
      <c r="A54" s="41"/>
      <c r="B54" s="4" t="s">
        <v>20</v>
      </c>
      <c r="C54" s="1" t="s">
        <v>136</v>
      </c>
      <c r="D54" s="8" t="s">
        <v>17</v>
      </c>
      <c r="E54" s="8" t="s">
        <v>21</v>
      </c>
      <c r="F54" s="66">
        <v>1862.7</v>
      </c>
    </row>
    <row r="55" spans="1:6" ht="26.25">
      <c r="A55" s="145"/>
      <c r="B55" s="146" t="s">
        <v>150</v>
      </c>
      <c r="C55" s="147" t="s">
        <v>151</v>
      </c>
      <c r="D55" s="148"/>
      <c r="E55" s="148"/>
      <c r="F55" s="149">
        <f>F56</f>
        <v>365</v>
      </c>
    </row>
    <row r="56" spans="1:6" ht="12.75">
      <c r="A56" s="145"/>
      <c r="B56" s="146" t="s">
        <v>16</v>
      </c>
      <c r="C56" s="147" t="s">
        <v>151</v>
      </c>
      <c r="D56" s="148" t="s">
        <v>17</v>
      </c>
      <c r="E56" s="148"/>
      <c r="F56" s="149">
        <f>F57</f>
        <v>365</v>
      </c>
    </row>
    <row r="57" spans="1:6" ht="27" thickBot="1">
      <c r="A57" s="145"/>
      <c r="B57" s="146" t="s">
        <v>20</v>
      </c>
      <c r="C57" s="147" t="s">
        <v>151</v>
      </c>
      <c r="D57" s="148" t="s">
        <v>17</v>
      </c>
      <c r="E57" s="148" t="s">
        <v>21</v>
      </c>
      <c r="F57" s="149">
        <v>365</v>
      </c>
    </row>
    <row r="58" spans="1:6" s="25" customFormat="1" ht="41.25">
      <c r="A58" s="79">
        <v>5</v>
      </c>
      <c r="B58" s="80" t="s">
        <v>110</v>
      </c>
      <c r="C58" s="86" t="s">
        <v>137</v>
      </c>
      <c r="D58" s="84"/>
      <c r="E58" s="84"/>
      <c r="F58" s="83">
        <f>F59</f>
        <v>1700</v>
      </c>
    </row>
    <row r="59" spans="1:6" ht="12.75">
      <c r="A59" s="145"/>
      <c r="B59" s="151" t="s">
        <v>166</v>
      </c>
      <c r="C59" s="150" t="s">
        <v>167</v>
      </c>
      <c r="D59" s="148"/>
      <c r="E59" s="148"/>
      <c r="F59" s="149">
        <f>F60+F64+F70</f>
        <v>1700</v>
      </c>
    </row>
    <row r="60" spans="1:6" ht="39">
      <c r="A60" s="41"/>
      <c r="B60" s="4" t="s">
        <v>208</v>
      </c>
      <c r="C60" s="22" t="s">
        <v>138</v>
      </c>
      <c r="D60" s="8"/>
      <c r="E60" s="8"/>
      <c r="F60" s="66">
        <f>F61</f>
        <v>1700</v>
      </c>
    </row>
    <row r="61" spans="1:6" ht="12.75">
      <c r="A61" s="41"/>
      <c r="B61" s="4" t="s">
        <v>29</v>
      </c>
      <c r="C61" s="22" t="s">
        <v>138</v>
      </c>
      <c r="D61" s="8" t="s">
        <v>14</v>
      </c>
      <c r="E61" s="8"/>
      <c r="F61" s="66">
        <f>F62+F63</f>
        <v>1700</v>
      </c>
    </row>
    <row r="62" spans="1:6" ht="26.25">
      <c r="A62" s="41"/>
      <c r="B62" s="27" t="s">
        <v>30</v>
      </c>
      <c r="C62" s="22" t="s">
        <v>138</v>
      </c>
      <c r="D62" s="8" t="s">
        <v>14</v>
      </c>
      <c r="E62" s="8" t="s">
        <v>21</v>
      </c>
      <c r="F62" s="66">
        <v>700</v>
      </c>
    </row>
    <row r="63" spans="1:6" ht="12.75">
      <c r="A63" s="41"/>
      <c r="B63" s="27" t="s">
        <v>31</v>
      </c>
      <c r="C63" s="22" t="s">
        <v>138</v>
      </c>
      <c r="D63" s="8" t="s">
        <v>14</v>
      </c>
      <c r="E63" s="8" t="s">
        <v>32</v>
      </c>
      <c r="F63" s="66">
        <v>1000</v>
      </c>
    </row>
    <row r="64" spans="1:6" ht="52.5" hidden="1">
      <c r="A64" s="41"/>
      <c r="B64" s="4" t="s">
        <v>111</v>
      </c>
      <c r="C64" s="22" t="s">
        <v>139</v>
      </c>
      <c r="D64" s="8"/>
      <c r="E64" s="8"/>
      <c r="F64" s="66">
        <f>F65</f>
        <v>0</v>
      </c>
    </row>
    <row r="65" spans="1:6" ht="12.75" hidden="1">
      <c r="A65" s="41"/>
      <c r="B65" s="4" t="s">
        <v>29</v>
      </c>
      <c r="C65" s="22" t="s">
        <v>139</v>
      </c>
      <c r="D65" s="8" t="s">
        <v>14</v>
      </c>
      <c r="E65" s="8"/>
      <c r="F65" s="66">
        <f>F66</f>
        <v>0</v>
      </c>
    </row>
    <row r="66" spans="1:6" ht="27" hidden="1" thickBot="1">
      <c r="A66" s="41"/>
      <c r="B66" s="27" t="s">
        <v>30</v>
      </c>
      <c r="C66" s="22" t="s">
        <v>139</v>
      </c>
      <c r="D66" s="8" t="s">
        <v>14</v>
      </c>
      <c r="E66" s="8" t="s">
        <v>21</v>
      </c>
      <c r="F66" s="66">
        <v>0</v>
      </c>
    </row>
    <row r="67" spans="1:6" ht="52.5" hidden="1">
      <c r="A67" s="41"/>
      <c r="B67" s="4" t="s">
        <v>33</v>
      </c>
      <c r="C67" s="22" t="s">
        <v>34</v>
      </c>
      <c r="D67" s="8"/>
      <c r="E67" s="8"/>
      <c r="F67" s="66">
        <f>F68</f>
        <v>0</v>
      </c>
    </row>
    <row r="68" spans="1:6" ht="12.75" hidden="1">
      <c r="A68" s="41"/>
      <c r="B68" s="4" t="s">
        <v>29</v>
      </c>
      <c r="C68" s="22" t="s">
        <v>34</v>
      </c>
      <c r="D68" s="8" t="s">
        <v>14</v>
      </c>
      <c r="E68" s="8"/>
      <c r="F68" s="66">
        <f>F69</f>
        <v>0</v>
      </c>
    </row>
    <row r="69" spans="1:6" ht="12.75" hidden="1">
      <c r="A69" s="173"/>
      <c r="B69" s="137" t="s">
        <v>35</v>
      </c>
      <c r="C69" s="103" t="s">
        <v>34</v>
      </c>
      <c r="D69" s="104" t="s">
        <v>14</v>
      </c>
      <c r="E69" s="104" t="s">
        <v>36</v>
      </c>
      <c r="F69" s="105">
        <v>0</v>
      </c>
    </row>
    <row r="70" spans="1:6" ht="39" hidden="1">
      <c r="A70" s="178"/>
      <c r="B70" s="4" t="s">
        <v>184</v>
      </c>
      <c r="C70" s="22" t="s">
        <v>185</v>
      </c>
      <c r="D70" s="8"/>
      <c r="E70" s="8"/>
      <c r="F70" s="171">
        <f>F71</f>
        <v>0</v>
      </c>
    </row>
    <row r="71" spans="1:6" ht="12.75" hidden="1">
      <c r="A71" s="178"/>
      <c r="B71" s="4" t="s">
        <v>29</v>
      </c>
      <c r="C71" s="22" t="s">
        <v>185</v>
      </c>
      <c r="D71" s="8" t="s">
        <v>14</v>
      </c>
      <c r="E71" s="8"/>
      <c r="F71" s="171">
        <f>F72</f>
        <v>0</v>
      </c>
    </row>
    <row r="72" spans="1:6" ht="12.75" hidden="1">
      <c r="A72" s="178"/>
      <c r="B72" s="4" t="s">
        <v>31</v>
      </c>
      <c r="C72" s="22" t="s">
        <v>185</v>
      </c>
      <c r="D72" s="8" t="s">
        <v>14</v>
      </c>
      <c r="E72" s="8" t="s">
        <v>32</v>
      </c>
      <c r="F72" s="171">
        <v>0</v>
      </c>
    </row>
    <row r="73" spans="1:6" s="25" customFormat="1" ht="41.25">
      <c r="A73" s="174">
        <v>6</v>
      </c>
      <c r="B73" s="175" t="s">
        <v>112</v>
      </c>
      <c r="C73" s="176" t="s">
        <v>140</v>
      </c>
      <c r="D73" s="176"/>
      <c r="E73" s="176"/>
      <c r="F73" s="177">
        <f>F75+F78</f>
        <v>900</v>
      </c>
    </row>
    <row r="74" spans="1:6" ht="52.5">
      <c r="A74" s="145"/>
      <c r="B74" s="27" t="s">
        <v>168</v>
      </c>
      <c r="C74" s="150" t="s">
        <v>169</v>
      </c>
      <c r="D74" s="148"/>
      <c r="E74" s="148"/>
      <c r="F74" s="149">
        <f>F75+F78</f>
        <v>900</v>
      </c>
    </row>
    <row r="75" spans="1:6" ht="39">
      <c r="A75" s="41"/>
      <c r="B75" s="27" t="s">
        <v>209</v>
      </c>
      <c r="C75" s="22" t="s">
        <v>141</v>
      </c>
      <c r="D75" s="8"/>
      <c r="E75" s="8"/>
      <c r="F75" s="66">
        <f>F76</f>
        <v>300</v>
      </c>
    </row>
    <row r="76" spans="1:6" ht="12.75">
      <c r="A76" s="41"/>
      <c r="B76" s="4" t="s">
        <v>37</v>
      </c>
      <c r="C76" s="22" t="s">
        <v>141</v>
      </c>
      <c r="D76" s="8" t="s">
        <v>38</v>
      </c>
      <c r="E76" s="8"/>
      <c r="F76" s="66">
        <f>F77</f>
        <v>300</v>
      </c>
    </row>
    <row r="77" spans="1:6" ht="32.25" customHeight="1">
      <c r="A77" s="41"/>
      <c r="B77" s="27" t="s">
        <v>30</v>
      </c>
      <c r="C77" s="22" t="s">
        <v>141</v>
      </c>
      <c r="D77" s="8" t="s">
        <v>38</v>
      </c>
      <c r="E77" s="8" t="s">
        <v>21</v>
      </c>
      <c r="F77" s="66">
        <v>300</v>
      </c>
    </row>
    <row r="78" spans="1:6" ht="12.75">
      <c r="A78" s="41"/>
      <c r="B78" s="4" t="s">
        <v>210</v>
      </c>
      <c r="C78" s="1" t="s">
        <v>142</v>
      </c>
      <c r="D78" s="8"/>
      <c r="E78" s="8"/>
      <c r="F78" s="66">
        <f>F79</f>
        <v>600</v>
      </c>
    </row>
    <row r="79" spans="1:6" ht="12.75">
      <c r="A79" s="41"/>
      <c r="B79" s="4" t="s">
        <v>37</v>
      </c>
      <c r="C79" s="1" t="s">
        <v>142</v>
      </c>
      <c r="D79" s="8" t="s">
        <v>38</v>
      </c>
      <c r="E79" s="8"/>
      <c r="F79" s="66">
        <f>F80</f>
        <v>600</v>
      </c>
    </row>
    <row r="80" spans="1:6" ht="27" thickBot="1">
      <c r="A80" s="47"/>
      <c r="B80" s="50" t="s">
        <v>30</v>
      </c>
      <c r="C80" s="1" t="s">
        <v>142</v>
      </c>
      <c r="D80" s="46" t="s">
        <v>38</v>
      </c>
      <c r="E80" s="46" t="s">
        <v>21</v>
      </c>
      <c r="F80" s="67">
        <v>600</v>
      </c>
    </row>
    <row r="81" spans="1:6" s="25" customFormat="1" ht="54.75">
      <c r="A81" s="79">
        <v>7</v>
      </c>
      <c r="B81" s="80" t="s">
        <v>113</v>
      </c>
      <c r="C81" s="84" t="s">
        <v>143</v>
      </c>
      <c r="D81" s="84"/>
      <c r="E81" s="84"/>
      <c r="F81" s="83">
        <f>F83</f>
        <v>1700</v>
      </c>
    </row>
    <row r="82" spans="1:6" s="25" customFormat="1" ht="39">
      <c r="A82" s="152"/>
      <c r="B82" s="151" t="s">
        <v>170</v>
      </c>
      <c r="C82" s="150" t="s">
        <v>171</v>
      </c>
      <c r="D82" s="153"/>
      <c r="E82" s="153"/>
      <c r="F82" s="149">
        <f>F83</f>
        <v>1700</v>
      </c>
    </row>
    <row r="83" spans="1:6" s="25" customFormat="1" ht="26.25">
      <c r="A83" s="51"/>
      <c r="B83" s="4" t="s">
        <v>211</v>
      </c>
      <c r="C83" s="22" t="s">
        <v>144</v>
      </c>
      <c r="D83" s="17"/>
      <c r="E83" s="17"/>
      <c r="F83" s="66">
        <f>F84+F86</f>
        <v>1700</v>
      </c>
    </row>
    <row r="84" spans="1:6" s="25" customFormat="1" ht="13.5">
      <c r="A84" s="51"/>
      <c r="B84" s="4" t="s">
        <v>29</v>
      </c>
      <c r="C84" s="22" t="s">
        <v>144</v>
      </c>
      <c r="D84" s="8" t="s">
        <v>14</v>
      </c>
      <c r="E84" s="8"/>
      <c r="F84" s="66">
        <f>F85</f>
        <v>100</v>
      </c>
    </row>
    <row r="85" spans="1:6" s="25" customFormat="1" ht="26.25">
      <c r="A85" s="51"/>
      <c r="B85" s="27" t="s">
        <v>30</v>
      </c>
      <c r="C85" s="22" t="s">
        <v>144</v>
      </c>
      <c r="D85" s="8" t="s">
        <v>14</v>
      </c>
      <c r="E85" s="8" t="s">
        <v>21</v>
      </c>
      <c r="F85" s="66">
        <v>100</v>
      </c>
    </row>
    <row r="86" spans="1:6" s="25" customFormat="1" ht="13.5">
      <c r="A86" s="51"/>
      <c r="B86" s="4" t="s">
        <v>37</v>
      </c>
      <c r="C86" s="22" t="s">
        <v>144</v>
      </c>
      <c r="D86" s="8" t="s">
        <v>38</v>
      </c>
      <c r="E86" s="8"/>
      <c r="F86" s="66">
        <f>F87</f>
        <v>1600</v>
      </c>
    </row>
    <row r="87" spans="1:6" s="25" customFormat="1" ht="27" thickBot="1">
      <c r="A87" s="52"/>
      <c r="B87" s="50" t="s">
        <v>30</v>
      </c>
      <c r="C87" s="22" t="s">
        <v>144</v>
      </c>
      <c r="D87" s="46" t="s">
        <v>38</v>
      </c>
      <c r="E87" s="46" t="s">
        <v>21</v>
      </c>
      <c r="F87" s="67">
        <v>1600</v>
      </c>
    </row>
    <row r="88" spans="1:6" s="25" customFormat="1" ht="41.25">
      <c r="A88" s="79">
        <v>8</v>
      </c>
      <c r="B88" s="80" t="s">
        <v>114</v>
      </c>
      <c r="C88" s="84" t="s">
        <v>145</v>
      </c>
      <c r="D88" s="84"/>
      <c r="E88" s="84"/>
      <c r="F88" s="83">
        <f>F89</f>
        <v>2653.5</v>
      </c>
    </row>
    <row r="89" spans="1:6" s="25" customFormat="1" ht="26.25">
      <c r="A89" s="152"/>
      <c r="B89" s="27" t="s">
        <v>172</v>
      </c>
      <c r="C89" s="150" t="s">
        <v>173</v>
      </c>
      <c r="D89" s="153"/>
      <c r="E89" s="153"/>
      <c r="F89" s="149">
        <f>F90+F95+F100+F105</f>
        <v>2653.5</v>
      </c>
    </row>
    <row r="90" spans="1:6" s="25" customFormat="1" ht="13.5">
      <c r="A90" s="51"/>
      <c r="B90" s="4" t="s">
        <v>212</v>
      </c>
      <c r="C90" s="22" t="s">
        <v>146</v>
      </c>
      <c r="D90" s="17"/>
      <c r="E90" s="17"/>
      <c r="F90" s="66">
        <f>F93+F91</f>
        <v>258.95</v>
      </c>
    </row>
    <row r="91" spans="1:6" s="25" customFormat="1" ht="13.5">
      <c r="A91" s="51"/>
      <c r="B91" s="4" t="s">
        <v>37</v>
      </c>
      <c r="C91" s="22" t="s">
        <v>146</v>
      </c>
      <c r="D91" s="8" t="s">
        <v>38</v>
      </c>
      <c r="E91" s="8"/>
      <c r="F91" s="66">
        <f>F92</f>
        <v>93.6</v>
      </c>
    </row>
    <row r="92" spans="1:6" s="25" customFormat="1" ht="26.25">
      <c r="A92" s="101"/>
      <c r="B92" s="102" t="s">
        <v>30</v>
      </c>
      <c r="C92" s="22" t="s">
        <v>146</v>
      </c>
      <c r="D92" s="104" t="s">
        <v>38</v>
      </c>
      <c r="E92" s="104" t="s">
        <v>21</v>
      </c>
      <c r="F92" s="105">
        <v>93.6</v>
      </c>
    </row>
    <row r="93" spans="1:6" s="25" customFormat="1" ht="13.5">
      <c r="A93" s="101"/>
      <c r="B93" s="102" t="s">
        <v>16</v>
      </c>
      <c r="C93" s="22" t="s">
        <v>146</v>
      </c>
      <c r="D93" s="104" t="s">
        <v>17</v>
      </c>
      <c r="E93" s="104"/>
      <c r="F93" s="105">
        <f>F94</f>
        <v>165.35</v>
      </c>
    </row>
    <row r="94" spans="1:6" s="25" customFormat="1" ht="29.25" customHeight="1">
      <c r="A94" s="101"/>
      <c r="B94" s="102" t="s">
        <v>30</v>
      </c>
      <c r="C94" s="22" t="s">
        <v>146</v>
      </c>
      <c r="D94" s="104" t="s">
        <v>17</v>
      </c>
      <c r="E94" s="104" t="s">
        <v>21</v>
      </c>
      <c r="F94" s="105">
        <v>165.35</v>
      </c>
    </row>
    <row r="95" spans="1:6" s="25" customFormat="1" ht="33.75" customHeight="1">
      <c r="A95" s="101"/>
      <c r="B95" s="4" t="s">
        <v>213</v>
      </c>
      <c r="C95" s="22" t="s">
        <v>147</v>
      </c>
      <c r="D95" s="17"/>
      <c r="E95" s="17"/>
      <c r="F95" s="66">
        <f>F96+F98</f>
        <v>271.75</v>
      </c>
    </row>
    <row r="96" spans="1:6" s="25" customFormat="1" ht="29.25" customHeight="1">
      <c r="A96" s="101"/>
      <c r="B96" s="4" t="s">
        <v>37</v>
      </c>
      <c r="C96" s="22" t="s">
        <v>147</v>
      </c>
      <c r="D96" s="8" t="s">
        <v>38</v>
      </c>
      <c r="E96" s="8"/>
      <c r="F96" s="66">
        <f>F97</f>
        <v>50</v>
      </c>
    </row>
    <row r="97" spans="1:6" s="25" customFormat="1" ht="29.25" customHeight="1">
      <c r="A97" s="101"/>
      <c r="B97" s="102" t="s">
        <v>30</v>
      </c>
      <c r="C97" s="22" t="s">
        <v>147</v>
      </c>
      <c r="D97" s="104" t="s">
        <v>38</v>
      </c>
      <c r="E97" s="104" t="s">
        <v>21</v>
      </c>
      <c r="F97" s="105">
        <v>50</v>
      </c>
    </row>
    <row r="98" spans="1:6" s="25" customFormat="1" ht="29.25" customHeight="1">
      <c r="A98" s="101"/>
      <c r="B98" s="102" t="s">
        <v>16</v>
      </c>
      <c r="C98" s="22" t="s">
        <v>147</v>
      </c>
      <c r="D98" s="104" t="s">
        <v>17</v>
      </c>
      <c r="E98" s="104"/>
      <c r="F98" s="105">
        <f>F99</f>
        <v>221.75</v>
      </c>
    </row>
    <row r="99" spans="1:6" s="25" customFormat="1" ht="29.25" customHeight="1">
      <c r="A99" s="101"/>
      <c r="B99" s="102" t="s">
        <v>30</v>
      </c>
      <c r="C99" s="22" t="s">
        <v>147</v>
      </c>
      <c r="D99" s="104" t="s">
        <v>17</v>
      </c>
      <c r="E99" s="104" t="s">
        <v>21</v>
      </c>
      <c r="F99" s="105">
        <v>221.75</v>
      </c>
    </row>
    <row r="100" spans="1:6" s="25" customFormat="1" ht="13.5">
      <c r="A100" s="51"/>
      <c r="B100" s="39" t="s">
        <v>214</v>
      </c>
      <c r="C100" s="22" t="s">
        <v>180</v>
      </c>
      <c r="D100" s="8"/>
      <c r="E100" s="8"/>
      <c r="F100" s="66">
        <f>F101+F103</f>
        <v>1035.8</v>
      </c>
    </row>
    <row r="101" spans="1:6" s="25" customFormat="1" ht="13.5">
      <c r="A101" s="51"/>
      <c r="B101" s="4" t="s">
        <v>16</v>
      </c>
      <c r="C101" s="22" t="s">
        <v>180</v>
      </c>
      <c r="D101" s="8" t="s">
        <v>17</v>
      </c>
      <c r="E101" s="8"/>
      <c r="F101" s="66">
        <f>F102</f>
        <v>661.4</v>
      </c>
    </row>
    <row r="102" spans="1:6" s="25" customFormat="1" ht="26.25">
      <c r="A102" s="51"/>
      <c r="B102" s="4" t="s">
        <v>20</v>
      </c>
      <c r="C102" s="22" t="s">
        <v>180</v>
      </c>
      <c r="D102" s="8" t="s">
        <v>17</v>
      </c>
      <c r="E102" s="8" t="s">
        <v>21</v>
      </c>
      <c r="F102" s="66">
        <v>661.4</v>
      </c>
    </row>
    <row r="103" spans="1:6" s="25" customFormat="1" ht="13.5">
      <c r="A103" s="51"/>
      <c r="B103" s="4" t="s">
        <v>37</v>
      </c>
      <c r="C103" s="22" t="s">
        <v>180</v>
      </c>
      <c r="D103" s="8" t="s">
        <v>38</v>
      </c>
      <c r="E103" s="8"/>
      <c r="F103" s="66">
        <f>F104</f>
        <v>374.4</v>
      </c>
    </row>
    <row r="104" spans="1:6" s="25" customFormat="1" ht="26.25">
      <c r="A104" s="136"/>
      <c r="B104" s="137" t="s">
        <v>20</v>
      </c>
      <c r="C104" s="103" t="s">
        <v>180</v>
      </c>
      <c r="D104" s="138" t="s">
        <v>38</v>
      </c>
      <c r="E104" s="138" t="s">
        <v>21</v>
      </c>
      <c r="F104" s="141">
        <v>374.4</v>
      </c>
    </row>
    <row r="105" spans="1:6" s="25" customFormat="1" ht="26.25">
      <c r="A105" s="142"/>
      <c r="B105" s="4" t="s">
        <v>181</v>
      </c>
      <c r="C105" s="22" t="s">
        <v>182</v>
      </c>
      <c r="D105" s="8"/>
      <c r="E105" s="8"/>
      <c r="F105" s="171">
        <f>F106+F108</f>
        <v>1087</v>
      </c>
    </row>
    <row r="106" spans="1:6" s="25" customFormat="1" ht="13.5">
      <c r="A106" s="142"/>
      <c r="B106" s="4" t="s">
        <v>16</v>
      </c>
      <c r="C106" s="22" t="s">
        <v>182</v>
      </c>
      <c r="D106" s="8" t="s">
        <v>17</v>
      </c>
      <c r="E106" s="8"/>
      <c r="F106" s="171">
        <f>F107</f>
        <v>887</v>
      </c>
    </row>
    <row r="107" spans="1:6" s="25" customFormat="1" ht="26.25">
      <c r="A107" s="142"/>
      <c r="B107" s="4" t="s">
        <v>20</v>
      </c>
      <c r="C107" s="22" t="s">
        <v>182</v>
      </c>
      <c r="D107" s="8" t="s">
        <v>17</v>
      </c>
      <c r="E107" s="8" t="s">
        <v>21</v>
      </c>
      <c r="F107" s="171">
        <v>887</v>
      </c>
    </row>
    <row r="108" spans="1:6" s="25" customFormat="1" ht="13.5">
      <c r="A108" s="142"/>
      <c r="B108" s="4" t="s">
        <v>37</v>
      </c>
      <c r="C108" s="22" t="s">
        <v>182</v>
      </c>
      <c r="D108" s="8" t="s">
        <v>38</v>
      </c>
      <c r="E108" s="8"/>
      <c r="F108" s="171">
        <f>F109</f>
        <v>200</v>
      </c>
    </row>
    <row r="109" spans="1:6" s="25" customFormat="1" ht="26.25">
      <c r="A109" s="142"/>
      <c r="B109" s="137" t="s">
        <v>20</v>
      </c>
      <c r="C109" s="22" t="s">
        <v>182</v>
      </c>
      <c r="D109" s="138" t="s">
        <v>38</v>
      </c>
      <c r="E109" s="138" t="s">
        <v>21</v>
      </c>
      <c r="F109" s="171">
        <v>200</v>
      </c>
    </row>
    <row r="110" spans="1:6" ht="15.75" thickBot="1">
      <c r="A110" s="166"/>
      <c r="B110" s="167" t="s">
        <v>43</v>
      </c>
      <c r="C110" s="168"/>
      <c r="D110" s="169"/>
      <c r="E110" s="169"/>
      <c r="F110" s="170">
        <f>F111+F142+F149</f>
        <v>12313.676210000001</v>
      </c>
    </row>
    <row r="111" spans="1:6" s="3" customFormat="1" ht="39">
      <c r="A111" s="87">
        <v>1</v>
      </c>
      <c r="B111" s="88" t="s">
        <v>44</v>
      </c>
      <c r="C111" s="89">
        <v>9100000000</v>
      </c>
      <c r="D111" s="90"/>
      <c r="E111" s="91"/>
      <c r="F111" s="92">
        <f>F114+F121+F124+F127+F130+F133+F136+F139</f>
        <v>9772.148250000002</v>
      </c>
    </row>
    <row r="112" spans="1:6" s="16" customFormat="1" ht="39">
      <c r="A112" s="154"/>
      <c r="B112" s="27" t="s">
        <v>174</v>
      </c>
      <c r="C112" s="158">
        <v>9130000000</v>
      </c>
      <c r="D112" s="156"/>
      <c r="E112" s="157"/>
      <c r="F112" s="159">
        <f>F114</f>
        <v>8122.07329</v>
      </c>
    </row>
    <row r="113" spans="1:6" s="16" customFormat="1" ht="12.75">
      <c r="A113" s="154"/>
      <c r="B113" s="27" t="s">
        <v>175</v>
      </c>
      <c r="C113" s="158">
        <v>9130100000</v>
      </c>
      <c r="D113" s="156"/>
      <c r="E113" s="157"/>
      <c r="F113" s="159">
        <f>F114</f>
        <v>8122.07329</v>
      </c>
    </row>
    <row r="114" spans="1:6" s="16" customFormat="1" ht="12.75">
      <c r="A114" s="49"/>
      <c r="B114" s="56" t="s">
        <v>45</v>
      </c>
      <c r="C114" s="64">
        <v>9130100040</v>
      </c>
      <c r="D114" s="57"/>
      <c r="E114" s="26"/>
      <c r="F114" s="68">
        <f>F115</f>
        <v>8122.07329</v>
      </c>
    </row>
    <row r="115" spans="1:6" ht="39">
      <c r="A115" s="42"/>
      <c r="B115" s="33" t="s">
        <v>46</v>
      </c>
      <c r="C115" s="34">
        <v>9130100040</v>
      </c>
      <c r="D115" s="35" t="s">
        <v>47</v>
      </c>
      <c r="E115" s="7"/>
      <c r="F115" s="69">
        <f>F116+F117+F118</f>
        <v>8122.07329</v>
      </c>
    </row>
    <row r="116" spans="1:6" ht="26.25">
      <c r="A116" s="42"/>
      <c r="B116" s="33" t="s">
        <v>48</v>
      </c>
      <c r="C116" s="34">
        <v>9130100040</v>
      </c>
      <c r="D116" s="35" t="s">
        <v>47</v>
      </c>
      <c r="E116" s="7">
        <v>120</v>
      </c>
      <c r="F116" s="69">
        <v>5654.67329</v>
      </c>
    </row>
    <row r="117" spans="1:6" ht="26.25">
      <c r="A117" s="42"/>
      <c r="B117" s="27" t="s">
        <v>30</v>
      </c>
      <c r="C117" s="34">
        <v>9130100040</v>
      </c>
      <c r="D117" s="35" t="s">
        <v>47</v>
      </c>
      <c r="E117" s="7">
        <v>240</v>
      </c>
      <c r="F117" s="69">
        <v>2417.4</v>
      </c>
    </row>
    <row r="118" spans="1:6" ht="12.75">
      <c r="A118" s="42"/>
      <c r="B118" s="27" t="s">
        <v>69</v>
      </c>
      <c r="C118" s="34">
        <v>9130100040</v>
      </c>
      <c r="D118" s="35" t="s">
        <v>47</v>
      </c>
      <c r="E118" s="7">
        <v>850</v>
      </c>
      <c r="F118" s="69">
        <v>50</v>
      </c>
    </row>
    <row r="119" spans="1:6" s="16" customFormat="1" ht="39">
      <c r="A119" s="49"/>
      <c r="B119" s="27" t="s">
        <v>176</v>
      </c>
      <c r="C119" s="34">
        <v>9180000000</v>
      </c>
      <c r="D119" s="57"/>
      <c r="E119" s="26"/>
      <c r="F119" s="69">
        <f>F121</f>
        <v>1113.43596</v>
      </c>
    </row>
    <row r="120" spans="1:6" s="16" customFormat="1" ht="12.75">
      <c r="A120" s="49"/>
      <c r="B120" s="27" t="s">
        <v>175</v>
      </c>
      <c r="C120" s="34">
        <v>9180100000</v>
      </c>
      <c r="D120" s="57"/>
      <c r="E120" s="26"/>
      <c r="F120" s="69">
        <f>F121</f>
        <v>1113.43596</v>
      </c>
    </row>
    <row r="121" spans="1:6" s="16" customFormat="1" ht="39">
      <c r="A121" s="49"/>
      <c r="B121" s="56" t="s">
        <v>49</v>
      </c>
      <c r="C121" s="64">
        <v>9180100080</v>
      </c>
      <c r="D121" s="57"/>
      <c r="E121" s="26"/>
      <c r="F121" s="68">
        <f>F122</f>
        <v>1113.43596</v>
      </c>
    </row>
    <row r="122" spans="1:6" ht="39">
      <c r="A122" s="42"/>
      <c r="B122" s="33" t="s">
        <v>46</v>
      </c>
      <c r="C122" s="34">
        <v>9180100080</v>
      </c>
      <c r="D122" s="35" t="s">
        <v>47</v>
      </c>
      <c r="E122" s="7"/>
      <c r="F122" s="69">
        <f>F123</f>
        <v>1113.43596</v>
      </c>
    </row>
    <row r="123" spans="1:6" ht="26.25">
      <c r="A123" s="42"/>
      <c r="B123" s="33" t="s">
        <v>48</v>
      </c>
      <c r="C123" s="34">
        <v>9180100080</v>
      </c>
      <c r="D123" s="35" t="s">
        <v>47</v>
      </c>
      <c r="E123" s="7">
        <v>120</v>
      </c>
      <c r="F123" s="69">
        <v>1113.43596</v>
      </c>
    </row>
    <row r="124" spans="1:6" s="16" customFormat="1" ht="39">
      <c r="A124" s="49"/>
      <c r="B124" s="60" t="s">
        <v>50</v>
      </c>
      <c r="C124" s="26">
        <v>9130160650</v>
      </c>
      <c r="D124" s="57"/>
      <c r="E124" s="26"/>
      <c r="F124" s="68">
        <f>F125</f>
        <v>27.378</v>
      </c>
    </row>
    <row r="125" spans="1:6" ht="39">
      <c r="A125" s="42"/>
      <c r="B125" s="33" t="s">
        <v>46</v>
      </c>
      <c r="C125" s="7">
        <v>9130160650</v>
      </c>
      <c r="D125" s="35" t="s">
        <v>47</v>
      </c>
      <c r="E125" s="7"/>
      <c r="F125" s="69">
        <f>F126</f>
        <v>27.378</v>
      </c>
    </row>
    <row r="126" spans="1:6" ht="12.75">
      <c r="A126" s="42"/>
      <c r="B126" s="36" t="s">
        <v>51</v>
      </c>
      <c r="C126" s="7">
        <v>9130160650</v>
      </c>
      <c r="D126" s="35" t="s">
        <v>47</v>
      </c>
      <c r="E126" s="7">
        <v>540</v>
      </c>
      <c r="F126" s="69">
        <v>27.378</v>
      </c>
    </row>
    <row r="127" spans="1:6" s="16" customFormat="1" ht="39">
      <c r="A127" s="49"/>
      <c r="B127" s="59" t="s">
        <v>52</v>
      </c>
      <c r="C127" s="26">
        <v>9130160600</v>
      </c>
      <c r="D127" s="57"/>
      <c r="E127" s="26"/>
      <c r="F127" s="68">
        <f>F128</f>
        <v>202.6</v>
      </c>
    </row>
    <row r="128" spans="1:6" ht="39">
      <c r="A128" s="42"/>
      <c r="B128" s="33" t="s">
        <v>46</v>
      </c>
      <c r="C128" s="7">
        <v>9130160600</v>
      </c>
      <c r="D128" s="35" t="s">
        <v>47</v>
      </c>
      <c r="E128" s="7"/>
      <c r="F128" s="69">
        <f>F129</f>
        <v>202.6</v>
      </c>
    </row>
    <row r="129" spans="1:6" ht="12.75">
      <c r="A129" s="42"/>
      <c r="B129" s="37" t="s">
        <v>35</v>
      </c>
      <c r="C129" s="7">
        <v>9130160600</v>
      </c>
      <c r="D129" s="35" t="s">
        <v>47</v>
      </c>
      <c r="E129" s="7">
        <v>540</v>
      </c>
      <c r="F129" s="69">
        <v>202.6</v>
      </c>
    </row>
    <row r="130" spans="1:6" s="16" customFormat="1" ht="39" hidden="1">
      <c r="A130" s="49"/>
      <c r="B130" s="60" t="s">
        <v>53</v>
      </c>
      <c r="C130" s="26">
        <v>9106061</v>
      </c>
      <c r="D130" s="57"/>
      <c r="E130" s="26"/>
      <c r="F130" s="68">
        <f>F131</f>
        <v>0</v>
      </c>
    </row>
    <row r="131" spans="1:6" ht="39" hidden="1">
      <c r="A131" s="42"/>
      <c r="B131" s="33" t="s">
        <v>46</v>
      </c>
      <c r="C131" s="7">
        <v>9106061</v>
      </c>
      <c r="D131" s="35" t="s">
        <v>47</v>
      </c>
      <c r="E131" s="7"/>
      <c r="F131" s="69">
        <f>F132</f>
        <v>0</v>
      </c>
    </row>
    <row r="132" spans="1:6" ht="12.75" hidden="1">
      <c r="A132" s="42"/>
      <c r="B132" s="37" t="s">
        <v>35</v>
      </c>
      <c r="C132" s="7">
        <v>9106061</v>
      </c>
      <c r="D132" s="35" t="s">
        <v>47</v>
      </c>
      <c r="E132" s="7">
        <v>540</v>
      </c>
      <c r="F132" s="69">
        <v>0</v>
      </c>
    </row>
    <row r="133" spans="1:6" s="16" customFormat="1" ht="66">
      <c r="A133" s="49"/>
      <c r="B133" s="63" t="s">
        <v>54</v>
      </c>
      <c r="C133" s="26">
        <v>9130160620</v>
      </c>
      <c r="D133" s="57"/>
      <c r="E133" s="26"/>
      <c r="F133" s="68">
        <f>F134</f>
        <v>140.8</v>
      </c>
    </row>
    <row r="134" spans="1:6" ht="39">
      <c r="A134" s="42"/>
      <c r="B134" s="33" t="s">
        <v>46</v>
      </c>
      <c r="C134" s="7">
        <v>9130160620</v>
      </c>
      <c r="D134" s="35" t="s">
        <v>47</v>
      </c>
      <c r="E134" s="7"/>
      <c r="F134" s="69">
        <f>F135</f>
        <v>140.8</v>
      </c>
    </row>
    <row r="135" spans="1:6" ht="12.75">
      <c r="A135" s="42"/>
      <c r="B135" s="37" t="s">
        <v>35</v>
      </c>
      <c r="C135" s="7">
        <v>9130160620</v>
      </c>
      <c r="D135" s="35" t="s">
        <v>47</v>
      </c>
      <c r="E135" s="7">
        <v>540</v>
      </c>
      <c r="F135" s="69">
        <v>140.8</v>
      </c>
    </row>
    <row r="136" spans="1:6" s="16" customFormat="1" ht="52.5">
      <c r="A136" s="49"/>
      <c r="B136" s="62" t="s">
        <v>55</v>
      </c>
      <c r="C136" s="26">
        <v>9130171340</v>
      </c>
      <c r="D136" s="57"/>
      <c r="E136" s="26"/>
      <c r="F136" s="68">
        <f>F137</f>
        <v>1</v>
      </c>
    </row>
    <row r="137" spans="1:6" ht="26.25">
      <c r="A137" s="42"/>
      <c r="B137" s="33" t="s">
        <v>219</v>
      </c>
      <c r="C137" s="7">
        <v>9130171340</v>
      </c>
      <c r="D137" s="35" t="s">
        <v>218</v>
      </c>
      <c r="E137" s="7"/>
      <c r="F137" s="69">
        <f>F138</f>
        <v>1</v>
      </c>
    </row>
    <row r="138" spans="1:6" ht="26.25">
      <c r="A138" s="42"/>
      <c r="B138" s="36" t="s">
        <v>30</v>
      </c>
      <c r="C138" s="7">
        <v>9130171340</v>
      </c>
      <c r="D138" s="35" t="s">
        <v>218</v>
      </c>
      <c r="E138" s="7">
        <v>240</v>
      </c>
      <c r="F138" s="69">
        <v>1</v>
      </c>
    </row>
    <row r="139" spans="1:6" s="16" customFormat="1" ht="39">
      <c r="A139" s="49"/>
      <c r="B139" s="59" t="s">
        <v>56</v>
      </c>
      <c r="C139" s="26">
        <v>9130160640</v>
      </c>
      <c r="D139" s="57"/>
      <c r="E139" s="26"/>
      <c r="F139" s="68">
        <f>F140</f>
        <v>164.861</v>
      </c>
    </row>
    <row r="140" spans="1:6" ht="26.25">
      <c r="A140" s="42"/>
      <c r="B140" s="27" t="s">
        <v>57</v>
      </c>
      <c r="C140" s="7">
        <v>9130160640</v>
      </c>
      <c r="D140" s="35" t="s">
        <v>58</v>
      </c>
      <c r="E140" s="7"/>
      <c r="F140" s="69">
        <f>F141</f>
        <v>164.861</v>
      </c>
    </row>
    <row r="141" spans="1:6" ht="13.5" thickBot="1">
      <c r="A141" s="43"/>
      <c r="B141" s="53" t="s">
        <v>35</v>
      </c>
      <c r="C141" s="7">
        <v>9130160640</v>
      </c>
      <c r="D141" s="55" t="s">
        <v>58</v>
      </c>
      <c r="E141" s="54">
        <v>540</v>
      </c>
      <c r="F141" s="70">
        <v>164.861</v>
      </c>
    </row>
    <row r="142" spans="1:6" ht="26.25">
      <c r="A142" s="87">
        <v>2</v>
      </c>
      <c r="B142" s="97" t="s">
        <v>65</v>
      </c>
      <c r="C142" s="91">
        <v>9200000000</v>
      </c>
      <c r="D142" s="90"/>
      <c r="E142" s="91"/>
      <c r="F142" s="92">
        <f>F145</f>
        <v>109.488</v>
      </c>
    </row>
    <row r="143" spans="1:6" s="16" customFormat="1" ht="12.75">
      <c r="A143" s="154"/>
      <c r="B143" s="27" t="s">
        <v>175</v>
      </c>
      <c r="C143" s="150" t="s">
        <v>177</v>
      </c>
      <c r="D143" s="156"/>
      <c r="E143" s="157"/>
      <c r="F143" s="159">
        <f>F144</f>
        <v>109.488</v>
      </c>
    </row>
    <row r="144" spans="1:6" s="16" customFormat="1" ht="12.75">
      <c r="A144" s="154"/>
      <c r="B144" s="27" t="s">
        <v>175</v>
      </c>
      <c r="C144" s="150" t="s">
        <v>178</v>
      </c>
      <c r="D144" s="156"/>
      <c r="E144" s="157"/>
      <c r="F144" s="159">
        <f>F145</f>
        <v>109.488</v>
      </c>
    </row>
    <row r="145" spans="1:6" s="16" customFormat="1" ht="12.75">
      <c r="A145" s="49"/>
      <c r="B145" s="61" t="s">
        <v>66</v>
      </c>
      <c r="C145" s="23" t="s">
        <v>148</v>
      </c>
      <c r="D145" s="57"/>
      <c r="E145" s="26"/>
      <c r="F145" s="68">
        <f>F146</f>
        <v>109.488</v>
      </c>
    </row>
    <row r="146" spans="1:6" ht="12.75">
      <c r="A146" s="42"/>
      <c r="B146" s="37" t="s">
        <v>67</v>
      </c>
      <c r="C146" s="22" t="s">
        <v>148</v>
      </c>
      <c r="D146" s="35" t="s">
        <v>68</v>
      </c>
      <c r="E146" s="7"/>
      <c r="F146" s="69">
        <f>F147+F148</f>
        <v>109.488</v>
      </c>
    </row>
    <row r="147" spans="1:6" ht="26.25">
      <c r="A147" s="42"/>
      <c r="B147" s="27" t="s">
        <v>30</v>
      </c>
      <c r="C147" s="22" t="s">
        <v>148</v>
      </c>
      <c r="D147" s="35" t="s">
        <v>68</v>
      </c>
      <c r="E147" s="7">
        <v>240</v>
      </c>
      <c r="F147" s="69">
        <v>105.488</v>
      </c>
    </row>
    <row r="148" spans="1:6" ht="13.5" thickBot="1">
      <c r="A148" s="43"/>
      <c r="B148" s="50" t="s">
        <v>69</v>
      </c>
      <c r="C148" s="22" t="s">
        <v>148</v>
      </c>
      <c r="D148" s="55" t="s">
        <v>68</v>
      </c>
      <c r="E148" s="54">
        <v>850</v>
      </c>
      <c r="F148" s="70">
        <v>4</v>
      </c>
    </row>
    <row r="149" spans="1:6" s="3" customFormat="1" ht="39">
      <c r="A149" s="87">
        <v>3</v>
      </c>
      <c r="B149" s="97" t="s">
        <v>59</v>
      </c>
      <c r="C149" s="91">
        <v>9900000000</v>
      </c>
      <c r="D149" s="90"/>
      <c r="E149" s="91"/>
      <c r="F149" s="92">
        <f>F153</f>
        <v>2432.03996</v>
      </c>
    </row>
    <row r="150" spans="1:6" s="16" customFormat="1" ht="69.75" customHeight="1" hidden="1">
      <c r="A150" s="49"/>
      <c r="B150" s="56" t="s">
        <v>80</v>
      </c>
      <c r="C150" s="26">
        <v>9901204</v>
      </c>
      <c r="D150" s="57"/>
      <c r="E150" s="26"/>
      <c r="F150" s="68">
        <f>F151</f>
        <v>0</v>
      </c>
    </row>
    <row r="151" spans="1:6" ht="12.75" hidden="1">
      <c r="A151" s="42"/>
      <c r="B151" s="33" t="s">
        <v>60</v>
      </c>
      <c r="C151" s="7">
        <v>9901204</v>
      </c>
      <c r="D151" s="35" t="s">
        <v>61</v>
      </c>
      <c r="E151" s="7"/>
      <c r="F151" s="69">
        <f>F152</f>
        <v>0</v>
      </c>
    </row>
    <row r="152" spans="1:6" ht="26.25" hidden="1">
      <c r="A152" s="42"/>
      <c r="B152" s="27" t="s">
        <v>30</v>
      </c>
      <c r="C152" s="7">
        <v>9901204</v>
      </c>
      <c r="D152" s="35" t="s">
        <v>61</v>
      </c>
      <c r="E152" s="7">
        <v>240</v>
      </c>
      <c r="F152" s="69">
        <v>0</v>
      </c>
    </row>
    <row r="153" spans="1:6" s="16" customFormat="1" ht="16.5" customHeight="1">
      <c r="A153" s="49"/>
      <c r="B153" s="27" t="s">
        <v>175</v>
      </c>
      <c r="C153" s="7">
        <v>9990000000</v>
      </c>
      <c r="D153" s="57"/>
      <c r="E153" s="26"/>
      <c r="F153" s="68">
        <f>F154</f>
        <v>2432.03996</v>
      </c>
    </row>
    <row r="154" spans="1:6" s="16" customFormat="1" ht="16.5" customHeight="1">
      <c r="A154" s="49"/>
      <c r="B154" s="27" t="s">
        <v>175</v>
      </c>
      <c r="C154" s="7">
        <v>9990100000</v>
      </c>
      <c r="D154" s="57"/>
      <c r="E154" s="26"/>
      <c r="F154" s="68">
        <f>F155+F158+F161+F167+F170+F173+F176+F194+F197+F200</f>
        <v>2432.03996</v>
      </c>
    </row>
    <row r="155" spans="1:6" s="16" customFormat="1" ht="81" customHeight="1">
      <c r="A155" s="49"/>
      <c r="B155" s="58" t="s">
        <v>81</v>
      </c>
      <c r="C155" s="26">
        <v>9990110050</v>
      </c>
      <c r="D155" s="57"/>
      <c r="E155" s="26"/>
      <c r="F155" s="68">
        <f>F156</f>
        <v>200</v>
      </c>
    </row>
    <row r="156" spans="1:6" ht="12.75">
      <c r="A156" s="42"/>
      <c r="B156" s="27" t="s">
        <v>62</v>
      </c>
      <c r="C156" s="7">
        <v>9990110050</v>
      </c>
      <c r="D156" s="35" t="s">
        <v>64</v>
      </c>
      <c r="E156" s="7"/>
      <c r="F156" s="69">
        <f>F157</f>
        <v>200</v>
      </c>
    </row>
    <row r="157" spans="1:6" ht="12.75">
      <c r="A157" s="42"/>
      <c r="B157" s="27" t="s">
        <v>63</v>
      </c>
      <c r="C157" s="7">
        <v>9990110050</v>
      </c>
      <c r="D157" s="35" t="s">
        <v>64</v>
      </c>
      <c r="E157" s="7">
        <v>870</v>
      </c>
      <c r="F157" s="69">
        <v>200</v>
      </c>
    </row>
    <row r="158" spans="1:6" s="16" customFormat="1" ht="72" customHeight="1">
      <c r="A158" s="49"/>
      <c r="B158" s="27" t="s">
        <v>82</v>
      </c>
      <c r="C158" s="26">
        <v>9990151180</v>
      </c>
      <c r="D158" s="57"/>
      <c r="E158" s="26"/>
      <c r="F158" s="68">
        <f>F159</f>
        <v>125.4</v>
      </c>
    </row>
    <row r="159" spans="1:6" ht="12.75">
      <c r="A159" s="42"/>
      <c r="B159" s="33" t="s">
        <v>70</v>
      </c>
      <c r="C159" s="7">
        <v>9990151180</v>
      </c>
      <c r="D159" s="35" t="s">
        <v>71</v>
      </c>
      <c r="E159" s="7"/>
      <c r="F159" s="69">
        <f>F160</f>
        <v>125.4</v>
      </c>
    </row>
    <row r="160" spans="1:6" ht="26.25">
      <c r="A160" s="42"/>
      <c r="B160" s="27" t="s">
        <v>48</v>
      </c>
      <c r="C160" s="7">
        <v>9990151180</v>
      </c>
      <c r="D160" s="35" t="s">
        <v>71</v>
      </c>
      <c r="E160" s="7">
        <v>120</v>
      </c>
      <c r="F160" s="69">
        <v>125.4</v>
      </c>
    </row>
    <row r="161" spans="1:6" ht="52.5">
      <c r="A161" s="42"/>
      <c r="B161" s="58" t="s">
        <v>83</v>
      </c>
      <c r="C161" s="23" t="s">
        <v>149</v>
      </c>
      <c r="D161" s="57"/>
      <c r="E161" s="26"/>
      <c r="F161" s="68">
        <f>F162</f>
        <v>150</v>
      </c>
    </row>
    <row r="162" spans="1:6" ht="29.25" customHeight="1">
      <c r="A162" s="42"/>
      <c r="B162" s="27" t="s">
        <v>28</v>
      </c>
      <c r="C162" s="22" t="s">
        <v>149</v>
      </c>
      <c r="D162" s="35" t="s">
        <v>12</v>
      </c>
      <c r="E162" s="7"/>
      <c r="F162" s="69">
        <f>F163</f>
        <v>150</v>
      </c>
    </row>
    <row r="163" spans="1:6" ht="12.75">
      <c r="A163" s="42"/>
      <c r="B163" s="39" t="s">
        <v>69</v>
      </c>
      <c r="C163" s="22" t="s">
        <v>149</v>
      </c>
      <c r="D163" s="35" t="s">
        <v>12</v>
      </c>
      <c r="E163" s="7">
        <v>850</v>
      </c>
      <c r="F163" s="69">
        <v>150</v>
      </c>
    </row>
    <row r="164" spans="1:6" s="16" customFormat="1" ht="105" hidden="1">
      <c r="A164" s="49"/>
      <c r="B164" s="98" t="s">
        <v>84</v>
      </c>
      <c r="C164" s="26">
        <v>9901011</v>
      </c>
      <c r="D164" s="57"/>
      <c r="E164" s="26"/>
      <c r="F164" s="68">
        <f>F165</f>
        <v>0</v>
      </c>
    </row>
    <row r="165" spans="1:6" ht="12.75" hidden="1">
      <c r="A165" s="42"/>
      <c r="B165" s="27" t="s">
        <v>16</v>
      </c>
      <c r="C165" s="7">
        <v>9901011</v>
      </c>
      <c r="D165" s="35" t="s">
        <v>17</v>
      </c>
      <c r="E165" s="7"/>
      <c r="F165" s="69">
        <f>F166</f>
        <v>0</v>
      </c>
    </row>
    <row r="166" spans="1:6" ht="26.25" hidden="1">
      <c r="A166" s="42"/>
      <c r="B166" s="27" t="s">
        <v>30</v>
      </c>
      <c r="C166" s="7">
        <v>9901011</v>
      </c>
      <c r="D166" s="35" t="s">
        <v>17</v>
      </c>
      <c r="E166" s="7">
        <v>240</v>
      </c>
      <c r="F166" s="69">
        <v>0</v>
      </c>
    </row>
    <row r="167" spans="1:6" s="16" customFormat="1" ht="57" customHeight="1">
      <c r="A167" s="49"/>
      <c r="B167" s="58" t="s">
        <v>85</v>
      </c>
      <c r="C167" s="26">
        <v>9990110350</v>
      </c>
      <c r="D167" s="57"/>
      <c r="E167" s="26"/>
      <c r="F167" s="68">
        <f>F168</f>
        <v>500</v>
      </c>
    </row>
    <row r="168" spans="1:6" ht="12.75">
      <c r="A168" s="42"/>
      <c r="B168" s="38" t="s">
        <v>72</v>
      </c>
      <c r="C168" s="7">
        <v>9990110350</v>
      </c>
      <c r="D168" s="35" t="s">
        <v>73</v>
      </c>
      <c r="E168" s="7"/>
      <c r="F168" s="69">
        <f>F169</f>
        <v>500</v>
      </c>
    </row>
    <row r="169" spans="1:6" ht="26.25">
      <c r="A169" s="42"/>
      <c r="B169" s="27" t="s">
        <v>30</v>
      </c>
      <c r="C169" s="7">
        <v>9990110350</v>
      </c>
      <c r="D169" s="35" t="s">
        <v>73</v>
      </c>
      <c r="E169" s="7">
        <v>240</v>
      </c>
      <c r="F169" s="69">
        <v>500</v>
      </c>
    </row>
    <row r="170" spans="1:6" s="16" customFormat="1" ht="61.5" customHeight="1">
      <c r="A170" s="49"/>
      <c r="B170" s="58" t="s">
        <v>86</v>
      </c>
      <c r="C170" s="26">
        <v>9990110360</v>
      </c>
      <c r="D170" s="57"/>
      <c r="E170" s="26"/>
      <c r="F170" s="68">
        <f>F171</f>
        <v>186.76</v>
      </c>
    </row>
    <row r="171" spans="1:6" ht="12.75">
      <c r="A171" s="42"/>
      <c r="B171" s="38" t="s">
        <v>72</v>
      </c>
      <c r="C171" s="7">
        <v>9990110360</v>
      </c>
      <c r="D171" s="35" t="s">
        <v>73</v>
      </c>
      <c r="E171" s="7"/>
      <c r="F171" s="69">
        <f>F172</f>
        <v>186.76</v>
      </c>
    </row>
    <row r="172" spans="1:6" ht="26.25">
      <c r="A172" s="42"/>
      <c r="B172" s="27" t="s">
        <v>30</v>
      </c>
      <c r="C172" s="7">
        <v>9990110360</v>
      </c>
      <c r="D172" s="35" t="s">
        <v>73</v>
      </c>
      <c r="E172" s="7">
        <v>240</v>
      </c>
      <c r="F172" s="69">
        <v>186.76</v>
      </c>
    </row>
    <row r="173" spans="1:6" s="16" customFormat="1" ht="68.25" customHeight="1">
      <c r="A173" s="49"/>
      <c r="B173" s="71" t="s">
        <v>87</v>
      </c>
      <c r="C173" s="26">
        <v>9990113760</v>
      </c>
      <c r="D173" s="57"/>
      <c r="E173" s="26"/>
      <c r="F173" s="68">
        <f>F174</f>
        <v>700</v>
      </c>
    </row>
    <row r="174" spans="1:6" ht="12.75">
      <c r="A174" s="42"/>
      <c r="B174" s="27" t="s">
        <v>74</v>
      </c>
      <c r="C174" s="7">
        <v>9990113760</v>
      </c>
      <c r="D174" s="35" t="s">
        <v>75</v>
      </c>
      <c r="E174" s="7"/>
      <c r="F174" s="69">
        <f>F175</f>
        <v>700</v>
      </c>
    </row>
    <row r="175" spans="1:6" ht="26.25">
      <c r="A175" s="42"/>
      <c r="B175" s="27" t="s">
        <v>30</v>
      </c>
      <c r="C175" s="7">
        <v>9990113760</v>
      </c>
      <c r="D175" s="35" t="s">
        <v>75</v>
      </c>
      <c r="E175" s="7">
        <v>240</v>
      </c>
      <c r="F175" s="69">
        <v>700</v>
      </c>
    </row>
    <row r="176" spans="1:6" ht="54.75" customHeight="1">
      <c r="A176" s="42"/>
      <c r="B176" s="71" t="s">
        <v>88</v>
      </c>
      <c r="C176" s="26">
        <v>9990113770</v>
      </c>
      <c r="D176" s="57"/>
      <c r="E176" s="26"/>
      <c r="F176" s="69">
        <f>F177</f>
        <v>20</v>
      </c>
    </row>
    <row r="177" spans="1:6" ht="12.75">
      <c r="A177" s="42"/>
      <c r="B177" s="27" t="s">
        <v>74</v>
      </c>
      <c r="C177" s="7">
        <v>9990113770</v>
      </c>
      <c r="D177" s="35" t="s">
        <v>75</v>
      </c>
      <c r="E177" s="7"/>
      <c r="F177" s="69">
        <f>F178</f>
        <v>20</v>
      </c>
    </row>
    <row r="178" spans="1:6" ht="26.25">
      <c r="A178" s="42"/>
      <c r="B178" s="27" t="s">
        <v>30</v>
      </c>
      <c r="C178" s="7">
        <v>9990113770</v>
      </c>
      <c r="D178" s="35" t="s">
        <v>75</v>
      </c>
      <c r="E178" s="7">
        <v>240</v>
      </c>
      <c r="F178" s="69">
        <v>20</v>
      </c>
    </row>
    <row r="179" spans="1:6" s="16" customFormat="1" ht="80.25" customHeight="1" hidden="1">
      <c r="A179" s="49"/>
      <c r="B179" s="58" t="s">
        <v>89</v>
      </c>
      <c r="C179" s="26">
        <v>9901063</v>
      </c>
      <c r="D179" s="57"/>
      <c r="E179" s="26"/>
      <c r="F179" s="68">
        <f>F180</f>
        <v>0</v>
      </c>
    </row>
    <row r="180" spans="1:6" ht="12.75" hidden="1">
      <c r="A180" s="42"/>
      <c r="B180" s="27" t="s">
        <v>29</v>
      </c>
      <c r="C180" s="7">
        <v>9901063</v>
      </c>
      <c r="D180" s="35" t="s">
        <v>14</v>
      </c>
      <c r="E180" s="7"/>
      <c r="F180" s="69">
        <f>F181+F182</f>
        <v>0</v>
      </c>
    </row>
    <row r="181" spans="1:6" ht="26.25" hidden="1">
      <c r="A181" s="42"/>
      <c r="B181" s="27" t="s">
        <v>30</v>
      </c>
      <c r="C181" s="7">
        <v>9901063</v>
      </c>
      <c r="D181" s="35" t="s">
        <v>14</v>
      </c>
      <c r="E181" s="7">
        <v>240</v>
      </c>
      <c r="F181" s="69">
        <v>0</v>
      </c>
    </row>
    <row r="182" spans="1:6" ht="12.75" hidden="1">
      <c r="A182" s="42"/>
      <c r="B182" s="27" t="s">
        <v>31</v>
      </c>
      <c r="C182" s="7">
        <v>9901063</v>
      </c>
      <c r="D182" s="35" t="s">
        <v>14</v>
      </c>
      <c r="E182" s="7">
        <v>410</v>
      </c>
      <c r="F182" s="69">
        <v>0</v>
      </c>
    </row>
    <row r="183" spans="1:6" ht="66" hidden="1">
      <c r="A183" s="42"/>
      <c r="B183" s="27" t="s">
        <v>95</v>
      </c>
      <c r="C183" s="7">
        <v>9901318</v>
      </c>
      <c r="D183" s="35"/>
      <c r="E183" s="7"/>
      <c r="F183" s="69">
        <f>F184</f>
        <v>0</v>
      </c>
    </row>
    <row r="184" spans="1:6" ht="12.75" hidden="1">
      <c r="A184" s="42"/>
      <c r="B184" s="27" t="s">
        <v>37</v>
      </c>
      <c r="C184" s="7">
        <v>9901318</v>
      </c>
      <c r="D184" s="35" t="s">
        <v>38</v>
      </c>
      <c r="E184" s="7"/>
      <c r="F184" s="69">
        <f>F185</f>
        <v>0</v>
      </c>
    </row>
    <row r="185" spans="1:6" ht="26.25" hidden="1">
      <c r="A185" s="42"/>
      <c r="B185" s="27" t="s">
        <v>20</v>
      </c>
      <c r="C185" s="7">
        <v>9901318</v>
      </c>
      <c r="D185" s="35" t="s">
        <v>38</v>
      </c>
      <c r="E185" s="7">
        <v>240</v>
      </c>
      <c r="F185" s="69">
        <v>0</v>
      </c>
    </row>
    <row r="186" spans="1:6" ht="52.5" hidden="1">
      <c r="A186" s="42"/>
      <c r="B186" s="27" t="s">
        <v>96</v>
      </c>
      <c r="C186" s="7">
        <v>9901330</v>
      </c>
      <c r="D186" s="35"/>
      <c r="E186" s="7"/>
      <c r="F186" s="69">
        <f>F187</f>
        <v>0</v>
      </c>
    </row>
    <row r="187" spans="1:6" ht="12.75" hidden="1">
      <c r="A187" s="42"/>
      <c r="B187" s="27" t="s">
        <v>37</v>
      </c>
      <c r="C187" s="7">
        <v>9901330</v>
      </c>
      <c r="D187" s="35" t="s">
        <v>38</v>
      </c>
      <c r="E187" s="7"/>
      <c r="F187" s="69">
        <f>F188</f>
        <v>0</v>
      </c>
    </row>
    <row r="188" spans="1:6" ht="26.25" hidden="1">
      <c r="A188" s="42"/>
      <c r="B188" s="27" t="s">
        <v>20</v>
      </c>
      <c r="C188" s="7">
        <v>9901330</v>
      </c>
      <c r="D188" s="35" t="s">
        <v>38</v>
      </c>
      <c r="E188" s="7">
        <v>240</v>
      </c>
      <c r="F188" s="69">
        <v>0</v>
      </c>
    </row>
    <row r="189" spans="1:6" ht="78.75" hidden="1">
      <c r="A189" s="42"/>
      <c r="B189" s="27" t="s">
        <v>94</v>
      </c>
      <c r="C189" s="7">
        <v>9907202</v>
      </c>
      <c r="D189" s="35"/>
      <c r="E189" s="7"/>
      <c r="F189" s="69">
        <f>F190</f>
        <v>0</v>
      </c>
    </row>
    <row r="190" spans="1:6" ht="12.75" hidden="1">
      <c r="A190" s="42"/>
      <c r="B190" s="27" t="s">
        <v>37</v>
      </c>
      <c r="C190" s="7">
        <v>9907202</v>
      </c>
      <c r="D190" s="35" t="s">
        <v>38</v>
      </c>
      <c r="E190" s="7"/>
      <c r="F190" s="69">
        <f>F191+F192</f>
        <v>0</v>
      </c>
    </row>
    <row r="191" spans="1:6" ht="26.25" hidden="1">
      <c r="A191" s="42"/>
      <c r="B191" s="27" t="s">
        <v>20</v>
      </c>
      <c r="C191" s="7">
        <v>9907202</v>
      </c>
      <c r="D191" s="35" t="s">
        <v>38</v>
      </c>
      <c r="E191" s="7">
        <v>240</v>
      </c>
      <c r="F191" s="69">
        <v>0</v>
      </c>
    </row>
    <row r="192" spans="1:6" ht="0.75" customHeight="1" hidden="1">
      <c r="A192" s="42"/>
      <c r="B192" s="27" t="s">
        <v>31</v>
      </c>
      <c r="C192" s="7">
        <v>9907202</v>
      </c>
      <c r="D192" s="35" t="s">
        <v>38</v>
      </c>
      <c r="E192" s="7">
        <v>410</v>
      </c>
      <c r="F192" s="69">
        <v>0</v>
      </c>
    </row>
    <row r="193" spans="1:6" ht="33" customHeight="1" hidden="1">
      <c r="A193" s="42"/>
      <c r="B193" s="27"/>
      <c r="C193" s="7"/>
      <c r="D193" s="35"/>
      <c r="E193" s="7"/>
      <c r="F193" s="69"/>
    </row>
    <row r="194" spans="1:6" s="16" customFormat="1" ht="52.5" customHeight="1">
      <c r="A194" s="49"/>
      <c r="B194" s="60" t="s">
        <v>90</v>
      </c>
      <c r="C194" s="26">
        <v>9990103080</v>
      </c>
      <c r="D194" s="57"/>
      <c r="E194" s="26"/>
      <c r="F194" s="68">
        <f>F195</f>
        <v>117.42</v>
      </c>
    </row>
    <row r="195" spans="1:6" ht="12.75">
      <c r="A195" s="42"/>
      <c r="B195" s="36" t="s">
        <v>76</v>
      </c>
      <c r="C195" s="7">
        <v>9990103080</v>
      </c>
      <c r="D195" s="35" t="s">
        <v>78</v>
      </c>
      <c r="E195" s="7"/>
      <c r="F195" s="69">
        <f>F196</f>
        <v>117.42</v>
      </c>
    </row>
    <row r="196" spans="1:6" ht="28.5" customHeight="1">
      <c r="A196" s="42"/>
      <c r="B196" s="135" t="s">
        <v>116</v>
      </c>
      <c r="C196" s="7">
        <v>9990103080</v>
      </c>
      <c r="D196" s="35" t="s">
        <v>78</v>
      </c>
      <c r="E196" s="7">
        <v>320</v>
      </c>
      <c r="F196" s="69">
        <v>117.42</v>
      </c>
    </row>
    <row r="197" spans="1:6" s="16" customFormat="1" ht="52.5" customHeight="1">
      <c r="A197" s="49"/>
      <c r="B197" s="60" t="s">
        <v>91</v>
      </c>
      <c r="C197" s="26">
        <v>9990112730</v>
      </c>
      <c r="D197" s="57"/>
      <c r="E197" s="26"/>
      <c r="F197" s="68">
        <f>F198</f>
        <v>42</v>
      </c>
    </row>
    <row r="198" spans="1:6" ht="12.75">
      <c r="A198" s="42"/>
      <c r="B198" s="39" t="s">
        <v>79</v>
      </c>
      <c r="C198" s="7">
        <v>9990112730</v>
      </c>
      <c r="D198" s="7">
        <v>1003</v>
      </c>
      <c r="E198" s="7"/>
      <c r="F198" s="69">
        <f>F199</f>
        <v>42</v>
      </c>
    </row>
    <row r="199" spans="1:6" ht="12.75">
      <c r="A199" s="42"/>
      <c r="B199" s="36" t="s">
        <v>77</v>
      </c>
      <c r="C199" s="7">
        <v>9990112730</v>
      </c>
      <c r="D199" s="7">
        <v>1003</v>
      </c>
      <c r="E199" s="7">
        <v>310</v>
      </c>
      <c r="F199" s="69">
        <v>42</v>
      </c>
    </row>
    <row r="200" spans="1:6" ht="26.25">
      <c r="A200" s="7"/>
      <c r="B200" s="172" t="s">
        <v>183</v>
      </c>
      <c r="C200" s="7">
        <v>9990196010</v>
      </c>
      <c r="D200" s="7"/>
      <c r="E200" s="7"/>
      <c r="F200" s="7">
        <f>F201</f>
        <v>390.45996</v>
      </c>
    </row>
    <row r="201" spans="1:6" ht="12.75">
      <c r="A201" s="7"/>
      <c r="B201" s="27" t="s">
        <v>74</v>
      </c>
      <c r="C201" s="7">
        <v>9990196010</v>
      </c>
      <c r="D201" s="35" t="s">
        <v>75</v>
      </c>
      <c r="E201" s="7"/>
      <c r="F201" s="7">
        <f>F202</f>
        <v>390.45996</v>
      </c>
    </row>
    <row r="202" spans="1:6" ht="26.25">
      <c r="A202" s="7"/>
      <c r="B202" s="27" t="s">
        <v>30</v>
      </c>
      <c r="C202" s="7">
        <v>9990196010</v>
      </c>
      <c r="D202" s="35" t="s">
        <v>75</v>
      </c>
      <c r="E202" s="7">
        <v>240</v>
      </c>
      <c r="F202" s="7">
        <v>390.45996</v>
      </c>
    </row>
  </sheetData>
  <sheetProtection/>
  <mergeCells count="2">
    <mergeCell ref="B9:F9"/>
    <mergeCell ref="B10:F10"/>
  </mergeCells>
  <printOptions/>
  <pageMargins left="0.69" right="0.26" top="0.27" bottom="0.2" header="0.2" footer="0.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6"/>
  <sheetViews>
    <sheetView tabSelected="1" zoomScalePageLayoutView="0" workbookViewId="0" topLeftCell="A1">
      <selection activeCell="H14" sqref="H14"/>
    </sheetView>
  </sheetViews>
  <sheetFormatPr defaultColWidth="9.125" defaultRowHeight="12.75"/>
  <cols>
    <col min="1" max="1" width="7.375" style="2" customWidth="1"/>
    <col min="2" max="2" width="57.50390625" style="2" customWidth="1"/>
    <col min="3" max="3" width="13.625" style="2" customWidth="1"/>
    <col min="4" max="4" width="10.50390625" style="2" customWidth="1"/>
    <col min="5" max="5" width="7.625" style="2" customWidth="1"/>
    <col min="6" max="6" width="16.00390625" style="2" customWidth="1"/>
    <col min="7" max="7" width="9.125" style="2" hidden="1" customWidth="1"/>
    <col min="8" max="8" width="16.125" style="2" customWidth="1"/>
    <col min="9" max="16384" width="9.125" style="2" customWidth="1"/>
  </cols>
  <sheetData>
    <row r="1" spans="4:6" ht="12.75">
      <c r="D1" s="32" t="s">
        <v>99</v>
      </c>
      <c r="E1" s="32"/>
      <c r="F1" s="32"/>
    </row>
    <row r="2" spans="4:6" ht="12.75">
      <c r="D2" s="32" t="s">
        <v>4</v>
      </c>
      <c r="E2" s="32"/>
      <c r="F2" s="32"/>
    </row>
    <row r="3" spans="4:6" ht="12.75">
      <c r="D3" s="32" t="s">
        <v>9</v>
      </c>
      <c r="E3" s="32"/>
      <c r="F3" s="32"/>
    </row>
    <row r="4" spans="4:6" ht="12.75">
      <c r="D4" s="32" t="s">
        <v>10</v>
      </c>
      <c r="E4" s="32"/>
      <c r="F4" s="32"/>
    </row>
    <row r="5" spans="4:6" ht="12.75">
      <c r="D5" s="32" t="s">
        <v>0</v>
      </c>
      <c r="E5" s="32"/>
      <c r="F5" s="32"/>
    </row>
    <row r="6" spans="4:6" ht="12.75">
      <c r="D6" s="32" t="s">
        <v>188</v>
      </c>
      <c r="E6" s="32"/>
      <c r="F6" s="32"/>
    </row>
    <row r="9" spans="2:6" ht="52.5" customHeight="1">
      <c r="B9" s="179" t="s">
        <v>39</v>
      </c>
      <c r="C9" s="180"/>
      <c r="D9" s="180"/>
      <c r="E9" s="180"/>
      <c r="F9" s="180"/>
    </row>
    <row r="10" spans="2:6" ht="19.5" customHeight="1">
      <c r="B10" s="180" t="s">
        <v>189</v>
      </c>
      <c r="C10" s="180"/>
      <c r="D10" s="180"/>
      <c r="E10" s="180"/>
      <c r="F10" s="180"/>
    </row>
    <row r="11" ht="12.75" customHeight="1" thickBot="1">
      <c r="F11" s="2" t="s">
        <v>1</v>
      </c>
    </row>
    <row r="12" ht="13.5" hidden="1" thickBot="1"/>
    <row r="13" spans="1:8" s="3" customFormat="1" ht="50.25" customHeight="1" thickBot="1">
      <c r="A13" s="28" t="s">
        <v>5</v>
      </c>
      <c r="B13" s="29" t="s">
        <v>2</v>
      </c>
      <c r="C13" s="30" t="s">
        <v>8</v>
      </c>
      <c r="D13" s="30" t="s">
        <v>42</v>
      </c>
      <c r="E13" s="31" t="s">
        <v>7</v>
      </c>
      <c r="F13" s="30" t="s">
        <v>118</v>
      </c>
      <c r="G13" s="30" t="s">
        <v>98</v>
      </c>
      <c r="H13" s="30" t="s">
        <v>190</v>
      </c>
    </row>
    <row r="14" spans="1:8" s="3" customFormat="1" ht="27.75" customHeight="1" thickBot="1">
      <c r="A14" s="72"/>
      <c r="B14" s="73" t="s">
        <v>41</v>
      </c>
      <c r="C14" s="74"/>
      <c r="D14" s="74"/>
      <c r="E14" s="106"/>
      <c r="F14" s="124">
        <f>F15+F101</f>
        <v>18737.42925</v>
      </c>
      <c r="G14" s="75" t="e">
        <f>G15+G101</f>
        <v>#REF!</v>
      </c>
      <c r="H14" s="75">
        <f>H15+H101</f>
        <v>19910.44016</v>
      </c>
    </row>
    <row r="15" spans="1:8" s="3" customFormat="1" ht="26.25" customHeight="1" thickBot="1">
      <c r="A15" s="72"/>
      <c r="B15" s="76" t="s">
        <v>40</v>
      </c>
      <c r="C15" s="77"/>
      <c r="D15" s="77"/>
      <c r="E15" s="107"/>
      <c r="F15" s="125">
        <f>F16+F22+F34+F49+F55+F67+F75+F82</f>
        <v>6652.5</v>
      </c>
      <c r="G15" s="78" t="e">
        <f>G16+G22+G34+G49+G55+G67+G75+G82</f>
        <v>#REF!</v>
      </c>
      <c r="H15" s="78">
        <f>H16+H22+H34+H49+H55+H67+H75+H82</f>
        <v>0</v>
      </c>
    </row>
    <row r="16" spans="1:8" s="19" customFormat="1" ht="75" customHeight="1">
      <c r="A16" s="79" t="s">
        <v>6</v>
      </c>
      <c r="B16" s="80" t="s">
        <v>101</v>
      </c>
      <c r="C16" s="81" t="s">
        <v>120</v>
      </c>
      <c r="D16" s="82" t="s">
        <v>3</v>
      </c>
      <c r="E16" s="108" t="s">
        <v>3</v>
      </c>
      <c r="F16" s="126">
        <f>F17</f>
        <v>200</v>
      </c>
      <c r="G16" s="83">
        <f aca="true" t="shared" si="0" ref="G16:H20">G17</f>
        <v>140</v>
      </c>
      <c r="H16" s="83">
        <f t="shared" si="0"/>
        <v>0</v>
      </c>
    </row>
    <row r="17" spans="1:8" s="16" customFormat="1" ht="96" customHeight="1">
      <c r="A17" s="40"/>
      <c r="B17" s="12" t="s">
        <v>102</v>
      </c>
      <c r="C17" s="13" t="s">
        <v>121</v>
      </c>
      <c r="D17" s="14"/>
      <c r="E17" s="109"/>
      <c r="F17" s="127">
        <f>F19</f>
        <v>200</v>
      </c>
      <c r="G17" s="65">
        <f>G19</f>
        <v>140</v>
      </c>
      <c r="H17" s="65">
        <f>H19</f>
        <v>0</v>
      </c>
    </row>
    <row r="18" spans="1:8" ht="58.5" customHeight="1">
      <c r="A18" s="41"/>
      <c r="B18" s="38" t="s">
        <v>152</v>
      </c>
      <c r="C18" s="1" t="s">
        <v>153</v>
      </c>
      <c r="D18" s="5"/>
      <c r="E18" s="110"/>
      <c r="F18" s="128">
        <f>F19</f>
        <v>200</v>
      </c>
      <c r="G18" s="128">
        <f>G19</f>
        <v>140</v>
      </c>
      <c r="H18" s="128">
        <f>H19</f>
        <v>0</v>
      </c>
    </row>
    <row r="19" spans="1:8" ht="30" customHeight="1">
      <c r="A19" s="41"/>
      <c r="B19" s="4" t="s">
        <v>202</v>
      </c>
      <c r="C19" s="1" t="s">
        <v>122</v>
      </c>
      <c r="D19" s="5"/>
      <c r="E19" s="110"/>
      <c r="F19" s="128">
        <f>F20</f>
        <v>200</v>
      </c>
      <c r="G19" s="66">
        <f t="shared" si="0"/>
        <v>140</v>
      </c>
      <c r="H19" s="66">
        <f t="shared" si="0"/>
        <v>0</v>
      </c>
    </row>
    <row r="20" spans="1:8" ht="26.25" customHeight="1">
      <c r="A20" s="42"/>
      <c r="B20" s="4" t="s">
        <v>18</v>
      </c>
      <c r="C20" s="1" t="s">
        <v>122</v>
      </c>
      <c r="D20" s="8" t="s">
        <v>19</v>
      </c>
      <c r="E20" s="111" t="s">
        <v>3</v>
      </c>
      <c r="F20" s="128">
        <f>F21</f>
        <v>200</v>
      </c>
      <c r="G20" s="66">
        <f t="shared" si="0"/>
        <v>140</v>
      </c>
      <c r="H20" s="66">
        <f t="shared" si="0"/>
        <v>0</v>
      </c>
    </row>
    <row r="21" spans="1:8" ht="28.5" customHeight="1" thickBot="1">
      <c r="A21" s="43"/>
      <c r="B21" s="44" t="s">
        <v>20</v>
      </c>
      <c r="C21" s="1" t="s">
        <v>122</v>
      </c>
      <c r="D21" s="46" t="s">
        <v>19</v>
      </c>
      <c r="E21" s="112" t="s">
        <v>21</v>
      </c>
      <c r="F21" s="129">
        <v>200</v>
      </c>
      <c r="G21" s="67">
        <v>140</v>
      </c>
      <c r="H21" s="67">
        <v>0</v>
      </c>
    </row>
    <row r="22" spans="1:8" s="19" customFormat="1" ht="41.25">
      <c r="A22" s="79" t="s">
        <v>15</v>
      </c>
      <c r="B22" s="80" t="s">
        <v>103</v>
      </c>
      <c r="C22" s="84" t="s">
        <v>123</v>
      </c>
      <c r="D22" s="85"/>
      <c r="E22" s="113"/>
      <c r="F22" s="126">
        <f>F29+F23</f>
        <v>100</v>
      </c>
      <c r="G22" s="83">
        <f>G29+G23</f>
        <v>150</v>
      </c>
      <c r="H22" s="83">
        <f>H29+H23</f>
        <v>0</v>
      </c>
    </row>
    <row r="23" spans="1:8" s="16" customFormat="1" ht="52.5">
      <c r="A23" s="40"/>
      <c r="B23" s="12" t="s">
        <v>104</v>
      </c>
      <c r="C23" s="21" t="s">
        <v>124</v>
      </c>
      <c r="D23" s="21"/>
      <c r="E23" s="114"/>
      <c r="F23" s="127">
        <f>F25</f>
        <v>50</v>
      </c>
      <c r="G23" s="65">
        <f>G25</f>
        <v>50</v>
      </c>
      <c r="H23" s="65">
        <f>H25</f>
        <v>0</v>
      </c>
    </row>
    <row r="24" spans="1:8" ht="26.25">
      <c r="A24" s="41"/>
      <c r="B24" s="36" t="s">
        <v>154</v>
      </c>
      <c r="C24" s="22" t="s">
        <v>155</v>
      </c>
      <c r="D24" s="8"/>
      <c r="E24" s="115"/>
      <c r="F24" s="128">
        <f>F25</f>
        <v>50</v>
      </c>
      <c r="G24" s="128">
        <f>G25</f>
        <v>50</v>
      </c>
      <c r="H24" s="128">
        <f>H25</f>
        <v>0</v>
      </c>
    </row>
    <row r="25" spans="1:8" ht="12.75">
      <c r="A25" s="41"/>
      <c r="B25" s="4" t="s">
        <v>203</v>
      </c>
      <c r="C25" s="22" t="s">
        <v>125</v>
      </c>
      <c r="D25" s="8"/>
      <c r="E25" s="115"/>
      <c r="F25" s="128">
        <f>F26</f>
        <v>50</v>
      </c>
      <c r="G25" s="66">
        <f aca="true" t="shared" si="1" ref="G25:H27">G26</f>
        <v>50</v>
      </c>
      <c r="H25" s="66">
        <f t="shared" si="1"/>
        <v>0</v>
      </c>
    </row>
    <row r="26" spans="1:8" ht="12.75">
      <c r="A26" s="41"/>
      <c r="B26" s="4" t="s">
        <v>25</v>
      </c>
      <c r="C26" s="22" t="s">
        <v>125</v>
      </c>
      <c r="D26" s="8"/>
      <c r="E26" s="115"/>
      <c r="F26" s="128">
        <f>F27</f>
        <v>50</v>
      </c>
      <c r="G26" s="66">
        <f t="shared" si="1"/>
        <v>50</v>
      </c>
      <c r="H26" s="66">
        <f t="shared" si="1"/>
        <v>0</v>
      </c>
    </row>
    <row r="27" spans="1:8" ht="12.75">
      <c r="A27" s="41"/>
      <c r="B27" s="4" t="s">
        <v>26</v>
      </c>
      <c r="C27" s="22" t="s">
        <v>125</v>
      </c>
      <c r="D27" s="8" t="s">
        <v>27</v>
      </c>
      <c r="E27" s="115"/>
      <c r="F27" s="128">
        <f>F28</f>
        <v>50</v>
      </c>
      <c r="G27" s="66">
        <f t="shared" si="1"/>
        <v>50</v>
      </c>
      <c r="H27" s="66">
        <f t="shared" si="1"/>
        <v>0</v>
      </c>
    </row>
    <row r="28" spans="1:8" ht="26.25">
      <c r="A28" s="41"/>
      <c r="B28" s="4" t="s">
        <v>20</v>
      </c>
      <c r="C28" s="22" t="s">
        <v>125</v>
      </c>
      <c r="D28" s="8" t="s">
        <v>27</v>
      </c>
      <c r="E28" s="115" t="s">
        <v>21</v>
      </c>
      <c r="F28" s="128">
        <v>50</v>
      </c>
      <c r="G28" s="66">
        <v>50</v>
      </c>
      <c r="H28" s="66">
        <v>0</v>
      </c>
    </row>
    <row r="29" spans="1:8" s="16" customFormat="1" ht="39">
      <c r="A29" s="40"/>
      <c r="B29" s="12" t="s">
        <v>22</v>
      </c>
      <c r="C29" s="21" t="s">
        <v>126</v>
      </c>
      <c r="D29" s="21"/>
      <c r="E29" s="114"/>
      <c r="F29" s="127">
        <f>F31</f>
        <v>50</v>
      </c>
      <c r="G29" s="65">
        <f>G31</f>
        <v>100</v>
      </c>
      <c r="H29" s="65">
        <f>H31</f>
        <v>0</v>
      </c>
    </row>
    <row r="30" spans="1:8" ht="12.75">
      <c r="A30" s="41"/>
      <c r="B30" s="27" t="s">
        <v>156</v>
      </c>
      <c r="C30" s="22" t="s">
        <v>157</v>
      </c>
      <c r="D30" s="8"/>
      <c r="E30" s="115"/>
      <c r="F30" s="128">
        <f aca="true" t="shared" si="2" ref="F30:H32">F31</f>
        <v>50</v>
      </c>
      <c r="G30" s="128">
        <f t="shared" si="2"/>
        <v>100</v>
      </c>
      <c r="H30" s="128">
        <f t="shared" si="2"/>
        <v>0</v>
      </c>
    </row>
    <row r="31" spans="1:8" ht="12.75">
      <c r="A31" s="41"/>
      <c r="B31" s="4" t="s">
        <v>215</v>
      </c>
      <c r="C31" s="22" t="s">
        <v>127</v>
      </c>
      <c r="D31" s="8"/>
      <c r="E31" s="115"/>
      <c r="F31" s="128">
        <f t="shared" si="2"/>
        <v>50</v>
      </c>
      <c r="G31" s="66">
        <f t="shared" si="2"/>
        <v>100</v>
      </c>
      <c r="H31" s="66">
        <f t="shared" si="2"/>
        <v>0</v>
      </c>
    </row>
    <row r="32" spans="1:8" ht="12.75">
      <c r="A32" s="41"/>
      <c r="B32" s="4" t="s">
        <v>23</v>
      </c>
      <c r="C32" s="22" t="s">
        <v>127</v>
      </c>
      <c r="D32" s="8" t="s">
        <v>24</v>
      </c>
      <c r="E32" s="115"/>
      <c r="F32" s="128">
        <f t="shared" si="2"/>
        <v>50</v>
      </c>
      <c r="G32" s="66">
        <f t="shared" si="2"/>
        <v>100</v>
      </c>
      <c r="H32" s="66">
        <f t="shared" si="2"/>
        <v>0</v>
      </c>
    </row>
    <row r="33" spans="1:8" ht="27" thickBot="1">
      <c r="A33" s="47"/>
      <c r="B33" s="44" t="s">
        <v>20</v>
      </c>
      <c r="C33" s="22" t="s">
        <v>127</v>
      </c>
      <c r="D33" s="46" t="s">
        <v>24</v>
      </c>
      <c r="E33" s="112" t="s">
        <v>21</v>
      </c>
      <c r="F33" s="129">
        <v>50</v>
      </c>
      <c r="G33" s="67">
        <v>100</v>
      </c>
      <c r="H33" s="67">
        <v>0</v>
      </c>
    </row>
    <row r="34" spans="1:8" ht="41.25">
      <c r="A34" s="79" t="s">
        <v>13</v>
      </c>
      <c r="B34" s="80" t="s">
        <v>105</v>
      </c>
      <c r="C34" s="84" t="s">
        <v>128</v>
      </c>
      <c r="D34" s="85"/>
      <c r="E34" s="113"/>
      <c r="F34" s="126">
        <f>F35+F44</f>
        <v>640</v>
      </c>
      <c r="G34" s="83">
        <f>G35+G44</f>
        <v>330</v>
      </c>
      <c r="H34" s="83">
        <f>H35+H44</f>
        <v>0</v>
      </c>
    </row>
    <row r="35" spans="1:8" s="16" customFormat="1" ht="92.25">
      <c r="A35" s="40"/>
      <c r="B35" s="12" t="s">
        <v>106</v>
      </c>
      <c r="C35" s="21" t="s">
        <v>129</v>
      </c>
      <c r="D35" s="21"/>
      <c r="E35" s="114"/>
      <c r="F35" s="127">
        <f>F37+F41</f>
        <v>600</v>
      </c>
      <c r="G35" s="65">
        <f>G37+G41</f>
        <v>250</v>
      </c>
      <c r="H35" s="65">
        <f>H37+H41</f>
        <v>0</v>
      </c>
    </row>
    <row r="36" spans="1:8" ht="39">
      <c r="A36" s="41"/>
      <c r="B36" s="27" t="s">
        <v>158</v>
      </c>
      <c r="C36" s="22" t="s">
        <v>159</v>
      </c>
      <c r="D36" s="8"/>
      <c r="E36" s="115"/>
      <c r="F36" s="128">
        <f>F37</f>
        <v>300</v>
      </c>
      <c r="G36" s="128">
        <f>G37</f>
        <v>150</v>
      </c>
      <c r="H36" s="128">
        <f>H37</f>
        <v>0</v>
      </c>
    </row>
    <row r="37" spans="1:8" ht="26.25">
      <c r="A37" s="41"/>
      <c r="B37" s="4" t="s">
        <v>204</v>
      </c>
      <c r="C37" s="22" t="s">
        <v>130</v>
      </c>
      <c r="D37" s="8"/>
      <c r="E37" s="115"/>
      <c r="F37" s="128">
        <f aca="true" t="shared" si="3" ref="F37:H38">F38</f>
        <v>300</v>
      </c>
      <c r="G37" s="66">
        <f t="shared" si="3"/>
        <v>150</v>
      </c>
      <c r="H37" s="66">
        <f t="shared" si="3"/>
        <v>0</v>
      </c>
    </row>
    <row r="38" spans="1:8" ht="26.25">
      <c r="A38" s="41"/>
      <c r="B38" s="4" t="s">
        <v>28</v>
      </c>
      <c r="C38" s="22" t="s">
        <v>130</v>
      </c>
      <c r="D38" s="8" t="s">
        <v>12</v>
      </c>
      <c r="E38" s="115"/>
      <c r="F38" s="128">
        <f t="shared" si="3"/>
        <v>300</v>
      </c>
      <c r="G38" s="66">
        <f t="shared" si="3"/>
        <v>150</v>
      </c>
      <c r="H38" s="66">
        <f t="shared" si="3"/>
        <v>0</v>
      </c>
    </row>
    <row r="39" spans="1:8" ht="26.25">
      <c r="A39" s="41"/>
      <c r="B39" s="4" t="s">
        <v>20</v>
      </c>
      <c r="C39" s="22" t="s">
        <v>130</v>
      </c>
      <c r="D39" s="8" t="s">
        <v>12</v>
      </c>
      <c r="E39" s="115" t="s">
        <v>21</v>
      </c>
      <c r="F39" s="128">
        <v>300</v>
      </c>
      <c r="G39" s="66">
        <v>150</v>
      </c>
      <c r="H39" s="66">
        <v>0</v>
      </c>
    </row>
    <row r="40" spans="1:8" ht="12.75">
      <c r="A40" s="41"/>
      <c r="B40" s="27" t="s">
        <v>160</v>
      </c>
      <c r="C40" s="22" t="s">
        <v>161</v>
      </c>
      <c r="D40" s="8"/>
      <c r="E40" s="115"/>
      <c r="F40" s="128">
        <f>F41</f>
        <v>300</v>
      </c>
      <c r="G40" s="128">
        <f>G41</f>
        <v>100</v>
      </c>
      <c r="H40" s="128">
        <f>H41</f>
        <v>0</v>
      </c>
    </row>
    <row r="41" spans="1:8" ht="12.75">
      <c r="A41" s="42"/>
      <c r="B41" s="4" t="s">
        <v>216</v>
      </c>
      <c r="C41" s="22" t="s">
        <v>131</v>
      </c>
      <c r="D41" s="8"/>
      <c r="E41" s="115"/>
      <c r="F41" s="128">
        <f aca="true" t="shared" si="4" ref="F41:H42">F42</f>
        <v>300</v>
      </c>
      <c r="G41" s="66">
        <f t="shared" si="4"/>
        <v>100</v>
      </c>
      <c r="H41" s="66">
        <f t="shared" si="4"/>
        <v>0</v>
      </c>
    </row>
    <row r="42" spans="1:8" ht="26.25">
      <c r="A42" s="41"/>
      <c r="B42" s="4" t="s">
        <v>28</v>
      </c>
      <c r="C42" s="22" t="s">
        <v>131</v>
      </c>
      <c r="D42" s="8" t="s">
        <v>12</v>
      </c>
      <c r="E42" s="115"/>
      <c r="F42" s="128">
        <f t="shared" si="4"/>
        <v>300</v>
      </c>
      <c r="G42" s="66">
        <f t="shared" si="4"/>
        <v>100</v>
      </c>
      <c r="H42" s="66">
        <f t="shared" si="4"/>
        <v>0</v>
      </c>
    </row>
    <row r="43" spans="1:8" ht="26.25">
      <c r="A43" s="41"/>
      <c r="B43" s="4" t="s">
        <v>20</v>
      </c>
      <c r="C43" s="22" t="s">
        <v>131</v>
      </c>
      <c r="D43" s="8" t="s">
        <v>12</v>
      </c>
      <c r="E43" s="115" t="s">
        <v>21</v>
      </c>
      <c r="F43" s="128">
        <v>300</v>
      </c>
      <c r="G43" s="66">
        <v>100</v>
      </c>
      <c r="H43" s="66">
        <v>0</v>
      </c>
    </row>
    <row r="44" spans="1:8" s="16" customFormat="1" ht="52.5">
      <c r="A44" s="40"/>
      <c r="B44" s="12" t="s">
        <v>107</v>
      </c>
      <c r="C44" s="21" t="s">
        <v>132</v>
      </c>
      <c r="D44" s="21"/>
      <c r="E44" s="114"/>
      <c r="F44" s="127">
        <f>F46</f>
        <v>40</v>
      </c>
      <c r="G44" s="65">
        <f>G46</f>
        <v>80</v>
      </c>
      <c r="H44" s="65">
        <f>H46</f>
        <v>0</v>
      </c>
    </row>
    <row r="45" spans="1:8" ht="52.5">
      <c r="A45" s="41"/>
      <c r="B45" s="27" t="s">
        <v>162</v>
      </c>
      <c r="C45" s="22" t="s">
        <v>163</v>
      </c>
      <c r="D45" s="8"/>
      <c r="E45" s="115"/>
      <c r="F45" s="128">
        <f aca="true" t="shared" si="5" ref="F45:H47">F46</f>
        <v>40</v>
      </c>
      <c r="G45" s="128">
        <f t="shared" si="5"/>
        <v>80</v>
      </c>
      <c r="H45" s="128">
        <f t="shared" si="5"/>
        <v>0</v>
      </c>
    </row>
    <row r="46" spans="1:8" ht="52.5">
      <c r="A46" s="41"/>
      <c r="B46" s="4" t="s">
        <v>206</v>
      </c>
      <c r="C46" s="22" t="s">
        <v>133</v>
      </c>
      <c r="D46" s="8"/>
      <c r="E46" s="115"/>
      <c r="F46" s="128">
        <f t="shared" si="5"/>
        <v>40</v>
      </c>
      <c r="G46" s="66">
        <f t="shared" si="5"/>
        <v>80</v>
      </c>
      <c r="H46" s="66">
        <f t="shared" si="5"/>
        <v>0</v>
      </c>
    </row>
    <row r="47" spans="1:8" ht="26.25">
      <c r="A47" s="41"/>
      <c r="B47" s="4" t="s">
        <v>28</v>
      </c>
      <c r="C47" s="22" t="s">
        <v>133</v>
      </c>
      <c r="D47" s="8" t="s">
        <v>12</v>
      </c>
      <c r="E47" s="115"/>
      <c r="F47" s="128">
        <f t="shared" si="5"/>
        <v>40</v>
      </c>
      <c r="G47" s="66">
        <f t="shared" si="5"/>
        <v>80</v>
      </c>
      <c r="H47" s="66">
        <f t="shared" si="5"/>
        <v>0</v>
      </c>
    </row>
    <row r="48" spans="1:8" ht="27" thickBot="1">
      <c r="A48" s="47"/>
      <c r="B48" s="44" t="s">
        <v>20</v>
      </c>
      <c r="C48" s="22" t="s">
        <v>133</v>
      </c>
      <c r="D48" s="46" t="s">
        <v>12</v>
      </c>
      <c r="E48" s="112" t="s">
        <v>21</v>
      </c>
      <c r="F48" s="129">
        <v>40</v>
      </c>
      <c r="G48" s="67">
        <v>80</v>
      </c>
      <c r="H48" s="67">
        <v>0</v>
      </c>
    </row>
    <row r="49" spans="1:8" s="25" customFormat="1" ht="41.25">
      <c r="A49" s="79">
        <v>4</v>
      </c>
      <c r="B49" s="80" t="s">
        <v>108</v>
      </c>
      <c r="C49" s="84" t="s">
        <v>134</v>
      </c>
      <c r="D49" s="84"/>
      <c r="E49" s="116"/>
      <c r="F49" s="126">
        <f>F50</f>
        <v>1912.5</v>
      </c>
      <c r="G49" s="83" t="e">
        <f>G50+#REF!</f>
        <v>#REF!</v>
      </c>
      <c r="H49" s="83">
        <f>H50</f>
        <v>0</v>
      </c>
    </row>
    <row r="50" spans="1:8" s="16" customFormat="1" ht="66">
      <c r="A50" s="49"/>
      <c r="B50" s="12" t="s">
        <v>109</v>
      </c>
      <c r="C50" s="1" t="s">
        <v>135</v>
      </c>
      <c r="D50" s="21"/>
      <c r="E50" s="114"/>
      <c r="F50" s="127">
        <f>F52</f>
        <v>1912.5</v>
      </c>
      <c r="G50" s="65" t="e">
        <f>G52+#REF!</f>
        <v>#REF!</v>
      </c>
      <c r="H50" s="65">
        <f>H52</f>
        <v>0</v>
      </c>
    </row>
    <row r="51" spans="1:8" ht="78.75">
      <c r="A51" s="41"/>
      <c r="B51" s="36" t="s">
        <v>164</v>
      </c>
      <c r="C51" s="1" t="s">
        <v>165</v>
      </c>
      <c r="D51" s="8"/>
      <c r="E51" s="115"/>
      <c r="F51" s="128">
        <f aca="true" t="shared" si="6" ref="F51:H53">F52</f>
        <v>1912.5</v>
      </c>
      <c r="G51" s="128">
        <f t="shared" si="6"/>
        <v>1994.9</v>
      </c>
      <c r="H51" s="128">
        <f t="shared" si="6"/>
        <v>0</v>
      </c>
    </row>
    <row r="52" spans="1:8" ht="52.5">
      <c r="A52" s="41"/>
      <c r="B52" s="4" t="s">
        <v>217</v>
      </c>
      <c r="C52" s="1" t="s">
        <v>136</v>
      </c>
      <c r="D52" s="8"/>
      <c r="E52" s="115"/>
      <c r="F52" s="128">
        <f t="shared" si="6"/>
        <v>1912.5</v>
      </c>
      <c r="G52" s="66">
        <f t="shared" si="6"/>
        <v>1994.9</v>
      </c>
      <c r="H52" s="66">
        <f t="shared" si="6"/>
        <v>0</v>
      </c>
    </row>
    <row r="53" spans="1:8" ht="12.75">
      <c r="A53" s="41"/>
      <c r="B53" s="4" t="s">
        <v>16</v>
      </c>
      <c r="C53" s="1" t="s">
        <v>136</v>
      </c>
      <c r="D53" s="8" t="s">
        <v>17</v>
      </c>
      <c r="E53" s="115"/>
      <c r="F53" s="128">
        <f t="shared" si="6"/>
        <v>1912.5</v>
      </c>
      <c r="G53" s="66">
        <f t="shared" si="6"/>
        <v>1994.9</v>
      </c>
      <c r="H53" s="66">
        <f t="shared" si="6"/>
        <v>0</v>
      </c>
    </row>
    <row r="54" spans="1:8" ht="27" thickBot="1">
      <c r="A54" s="41"/>
      <c r="B54" s="4" t="s">
        <v>20</v>
      </c>
      <c r="C54" s="1" t="s">
        <v>136</v>
      </c>
      <c r="D54" s="8" t="s">
        <v>17</v>
      </c>
      <c r="E54" s="115" t="s">
        <v>21</v>
      </c>
      <c r="F54" s="128">
        <v>1912.5</v>
      </c>
      <c r="G54" s="66">
        <v>1994.9</v>
      </c>
      <c r="H54" s="66">
        <v>0</v>
      </c>
    </row>
    <row r="55" spans="1:8" s="25" customFormat="1" ht="41.25">
      <c r="A55" s="79">
        <v>5</v>
      </c>
      <c r="B55" s="80" t="s">
        <v>110</v>
      </c>
      <c r="C55" s="86" t="s">
        <v>137</v>
      </c>
      <c r="D55" s="84"/>
      <c r="E55" s="116"/>
      <c r="F55" s="126">
        <f>F57+F61+F64</f>
        <v>1000</v>
      </c>
      <c r="G55" s="83">
        <f>G57+G61+G64</f>
        <v>6250</v>
      </c>
      <c r="H55" s="83">
        <f>H57+H61+H64</f>
        <v>0</v>
      </c>
    </row>
    <row r="56" spans="1:8" ht="12.75">
      <c r="A56" s="145"/>
      <c r="B56" s="151" t="s">
        <v>166</v>
      </c>
      <c r="C56" s="150" t="s">
        <v>167</v>
      </c>
      <c r="D56" s="148"/>
      <c r="E56" s="161"/>
      <c r="F56" s="162">
        <f>F57+F61</f>
        <v>1000</v>
      </c>
      <c r="G56" s="162">
        <f>G57+G61</f>
        <v>6250</v>
      </c>
      <c r="H56" s="162">
        <f>H57+H61</f>
        <v>0</v>
      </c>
    </row>
    <row r="57" spans="1:8" ht="39">
      <c r="A57" s="41"/>
      <c r="B57" s="4" t="s">
        <v>208</v>
      </c>
      <c r="C57" s="22" t="s">
        <v>138</v>
      </c>
      <c r="D57" s="8"/>
      <c r="E57" s="115"/>
      <c r="F57" s="128">
        <f>F58</f>
        <v>1000</v>
      </c>
      <c r="G57" s="66">
        <f>G58</f>
        <v>3700</v>
      </c>
      <c r="H57" s="66">
        <f>H58</f>
        <v>0</v>
      </c>
    </row>
    <row r="58" spans="1:8" ht="12.75">
      <c r="A58" s="41"/>
      <c r="B58" s="4" t="s">
        <v>29</v>
      </c>
      <c r="C58" s="22" t="s">
        <v>138</v>
      </c>
      <c r="D58" s="8" t="s">
        <v>14</v>
      </c>
      <c r="E58" s="115"/>
      <c r="F58" s="128">
        <f>F59+F60</f>
        <v>1000</v>
      </c>
      <c r="G58" s="66">
        <f>G59+G60</f>
        <v>3700</v>
      </c>
      <c r="H58" s="66">
        <f>H59+H60</f>
        <v>0</v>
      </c>
    </row>
    <row r="59" spans="1:8" ht="26.25">
      <c r="A59" s="41"/>
      <c r="B59" s="27" t="s">
        <v>30</v>
      </c>
      <c r="C59" s="22" t="s">
        <v>138</v>
      </c>
      <c r="D59" s="8" t="s">
        <v>14</v>
      </c>
      <c r="E59" s="115" t="s">
        <v>21</v>
      </c>
      <c r="F59" s="128">
        <v>500</v>
      </c>
      <c r="G59" s="66">
        <v>2700</v>
      </c>
      <c r="H59" s="66">
        <v>0</v>
      </c>
    </row>
    <row r="60" spans="1:8" ht="13.5" thickBot="1">
      <c r="A60" s="41"/>
      <c r="B60" s="27" t="s">
        <v>31</v>
      </c>
      <c r="C60" s="22" t="s">
        <v>138</v>
      </c>
      <c r="D60" s="8" t="s">
        <v>14</v>
      </c>
      <c r="E60" s="115" t="s">
        <v>32</v>
      </c>
      <c r="F60" s="128">
        <v>500</v>
      </c>
      <c r="G60" s="66">
        <v>1000</v>
      </c>
      <c r="H60" s="66">
        <v>0</v>
      </c>
    </row>
    <row r="61" spans="1:8" ht="52.5" hidden="1">
      <c r="A61" s="41"/>
      <c r="B61" s="4" t="s">
        <v>111</v>
      </c>
      <c r="C61" s="22" t="s">
        <v>139</v>
      </c>
      <c r="D61" s="8"/>
      <c r="E61" s="115"/>
      <c r="F61" s="128">
        <f aca="true" t="shared" si="7" ref="F61:H62">F62</f>
        <v>0</v>
      </c>
      <c r="G61" s="66">
        <f t="shared" si="7"/>
        <v>2550</v>
      </c>
      <c r="H61" s="66">
        <f t="shared" si="7"/>
        <v>0</v>
      </c>
    </row>
    <row r="62" spans="1:8" ht="12.75" hidden="1">
      <c r="A62" s="41"/>
      <c r="B62" s="4" t="s">
        <v>29</v>
      </c>
      <c r="C62" s="22" t="s">
        <v>139</v>
      </c>
      <c r="D62" s="8" t="s">
        <v>14</v>
      </c>
      <c r="E62" s="115"/>
      <c r="F62" s="128">
        <f t="shared" si="7"/>
        <v>0</v>
      </c>
      <c r="G62" s="66">
        <f t="shared" si="7"/>
        <v>2550</v>
      </c>
      <c r="H62" s="66">
        <f t="shared" si="7"/>
        <v>0</v>
      </c>
    </row>
    <row r="63" spans="1:8" ht="27" hidden="1" thickBot="1">
      <c r="A63" s="41"/>
      <c r="B63" s="27" t="s">
        <v>30</v>
      </c>
      <c r="C63" s="22" t="s">
        <v>139</v>
      </c>
      <c r="D63" s="8" t="s">
        <v>14</v>
      </c>
      <c r="E63" s="115" t="s">
        <v>21</v>
      </c>
      <c r="F63" s="128">
        <v>0</v>
      </c>
      <c r="G63" s="66">
        <v>2550</v>
      </c>
      <c r="H63" s="66">
        <v>0</v>
      </c>
    </row>
    <row r="64" spans="1:8" ht="52.5" hidden="1">
      <c r="A64" s="41"/>
      <c r="B64" s="4" t="s">
        <v>33</v>
      </c>
      <c r="C64" s="22" t="s">
        <v>34</v>
      </c>
      <c r="D64" s="8"/>
      <c r="E64" s="115"/>
      <c r="F64" s="128">
        <f aca="true" t="shared" si="8" ref="F64:H65">F65</f>
        <v>0</v>
      </c>
      <c r="G64" s="66">
        <f t="shared" si="8"/>
        <v>0</v>
      </c>
      <c r="H64" s="66">
        <f t="shared" si="8"/>
        <v>0</v>
      </c>
    </row>
    <row r="65" spans="1:8" ht="12.75" hidden="1">
      <c r="A65" s="41"/>
      <c r="B65" s="4" t="s">
        <v>29</v>
      </c>
      <c r="C65" s="22" t="s">
        <v>34</v>
      </c>
      <c r="D65" s="8" t="s">
        <v>14</v>
      </c>
      <c r="E65" s="115"/>
      <c r="F65" s="128">
        <f t="shared" si="8"/>
        <v>0</v>
      </c>
      <c r="G65" s="66">
        <f t="shared" si="8"/>
        <v>0</v>
      </c>
      <c r="H65" s="66">
        <f t="shared" si="8"/>
        <v>0</v>
      </c>
    </row>
    <row r="66" spans="1:8" ht="13.5" hidden="1" thickBot="1">
      <c r="A66" s="47"/>
      <c r="B66" s="44" t="s">
        <v>35</v>
      </c>
      <c r="C66" s="48" t="s">
        <v>34</v>
      </c>
      <c r="D66" s="46" t="s">
        <v>14</v>
      </c>
      <c r="E66" s="112" t="s">
        <v>36</v>
      </c>
      <c r="F66" s="129">
        <v>0</v>
      </c>
      <c r="G66" s="67"/>
      <c r="H66" s="67">
        <v>0</v>
      </c>
    </row>
    <row r="67" spans="1:8" s="25" customFormat="1" ht="41.25">
      <c r="A67" s="79">
        <v>6</v>
      </c>
      <c r="B67" s="80" t="s">
        <v>112</v>
      </c>
      <c r="C67" s="84" t="s">
        <v>140</v>
      </c>
      <c r="D67" s="84"/>
      <c r="E67" s="116"/>
      <c r="F67" s="126">
        <f>F69+F72</f>
        <v>1100</v>
      </c>
      <c r="G67" s="83">
        <f>G69+G72</f>
        <v>470</v>
      </c>
      <c r="H67" s="83">
        <f>H69+H72</f>
        <v>0</v>
      </c>
    </row>
    <row r="68" spans="1:8" ht="52.5">
      <c r="A68" s="145"/>
      <c r="B68" s="27" t="s">
        <v>168</v>
      </c>
      <c r="C68" s="150" t="s">
        <v>179</v>
      </c>
      <c r="D68" s="148"/>
      <c r="E68" s="161"/>
      <c r="F68" s="162">
        <f>F69+F72</f>
        <v>1100</v>
      </c>
      <c r="G68" s="162">
        <f>G69+G72</f>
        <v>470</v>
      </c>
      <c r="H68" s="162">
        <f>H69+H72</f>
        <v>0</v>
      </c>
    </row>
    <row r="69" spans="1:8" ht="39">
      <c r="A69" s="41"/>
      <c r="B69" s="27" t="s">
        <v>209</v>
      </c>
      <c r="C69" s="22" t="s">
        <v>141</v>
      </c>
      <c r="D69" s="8"/>
      <c r="E69" s="115"/>
      <c r="F69" s="128">
        <f aca="true" t="shared" si="9" ref="F69:H70">F70</f>
        <v>500</v>
      </c>
      <c r="G69" s="66">
        <f t="shared" si="9"/>
        <v>270</v>
      </c>
      <c r="H69" s="66">
        <f t="shared" si="9"/>
        <v>0</v>
      </c>
    </row>
    <row r="70" spans="1:8" ht="12.75">
      <c r="A70" s="41"/>
      <c r="B70" s="4" t="s">
        <v>37</v>
      </c>
      <c r="C70" s="22" t="s">
        <v>141</v>
      </c>
      <c r="D70" s="8" t="s">
        <v>38</v>
      </c>
      <c r="E70" s="115"/>
      <c r="F70" s="128">
        <f t="shared" si="9"/>
        <v>500</v>
      </c>
      <c r="G70" s="66">
        <f t="shared" si="9"/>
        <v>270</v>
      </c>
      <c r="H70" s="66">
        <f t="shared" si="9"/>
        <v>0</v>
      </c>
    </row>
    <row r="71" spans="1:8" ht="26.25">
      <c r="A71" s="41"/>
      <c r="B71" s="27" t="s">
        <v>30</v>
      </c>
      <c r="C71" s="22" t="s">
        <v>141</v>
      </c>
      <c r="D71" s="8" t="s">
        <v>38</v>
      </c>
      <c r="E71" s="115" t="s">
        <v>21</v>
      </c>
      <c r="F71" s="128">
        <v>500</v>
      </c>
      <c r="G71" s="66">
        <v>270</v>
      </c>
      <c r="H71" s="66">
        <v>0</v>
      </c>
    </row>
    <row r="72" spans="1:8" ht="12.75">
      <c r="A72" s="41"/>
      <c r="B72" s="4" t="s">
        <v>210</v>
      </c>
      <c r="C72" s="1" t="s">
        <v>142</v>
      </c>
      <c r="D72" s="8"/>
      <c r="E72" s="115"/>
      <c r="F72" s="128">
        <f aca="true" t="shared" si="10" ref="F72:H73">F73</f>
        <v>600</v>
      </c>
      <c r="G72" s="66">
        <f t="shared" si="10"/>
        <v>200</v>
      </c>
      <c r="H72" s="66">
        <f t="shared" si="10"/>
        <v>0</v>
      </c>
    </row>
    <row r="73" spans="1:8" ht="12.75">
      <c r="A73" s="41"/>
      <c r="B73" s="4" t="s">
        <v>37</v>
      </c>
      <c r="C73" s="1" t="s">
        <v>142</v>
      </c>
      <c r="D73" s="8" t="s">
        <v>38</v>
      </c>
      <c r="E73" s="115"/>
      <c r="F73" s="128">
        <f t="shared" si="10"/>
        <v>600</v>
      </c>
      <c r="G73" s="66">
        <f t="shared" si="10"/>
        <v>200</v>
      </c>
      <c r="H73" s="66">
        <f t="shared" si="10"/>
        <v>0</v>
      </c>
    </row>
    <row r="74" spans="1:8" ht="27" thickBot="1">
      <c r="A74" s="47"/>
      <c r="B74" s="50" t="s">
        <v>30</v>
      </c>
      <c r="C74" s="1" t="s">
        <v>142</v>
      </c>
      <c r="D74" s="46" t="s">
        <v>38</v>
      </c>
      <c r="E74" s="112" t="s">
        <v>21</v>
      </c>
      <c r="F74" s="129">
        <v>600</v>
      </c>
      <c r="G74" s="67">
        <v>200</v>
      </c>
      <c r="H74" s="67">
        <v>0</v>
      </c>
    </row>
    <row r="75" spans="1:8" s="25" customFormat="1" ht="54.75">
      <c r="A75" s="79">
        <v>7</v>
      </c>
      <c r="B75" s="80" t="s">
        <v>113</v>
      </c>
      <c r="C75" s="84" t="s">
        <v>143</v>
      </c>
      <c r="D75" s="84"/>
      <c r="E75" s="116"/>
      <c r="F75" s="126">
        <f>F77</f>
        <v>1700</v>
      </c>
      <c r="G75" s="83">
        <f>G77</f>
        <v>1806.1</v>
      </c>
      <c r="H75" s="83">
        <f>H77</f>
        <v>0</v>
      </c>
    </row>
    <row r="76" spans="1:8" s="25" customFormat="1" ht="39">
      <c r="A76" s="152"/>
      <c r="B76" s="151" t="s">
        <v>170</v>
      </c>
      <c r="C76" s="150" t="s">
        <v>171</v>
      </c>
      <c r="D76" s="153"/>
      <c r="E76" s="163"/>
      <c r="F76" s="162">
        <f>F77</f>
        <v>1700</v>
      </c>
      <c r="G76" s="162">
        <f>G77</f>
        <v>1806.1</v>
      </c>
      <c r="H76" s="162">
        <f>H77</f>
        <v>0</v>
      </c>
    </row>
    <row r="77" spans="1:8" s="25" customFormat="1" ht="26.25">
      <c r="A77" s="51"/>
      <c r="B77" s="4" t="s">
        <v>211</v>
      </c>
      <c r="C77" s="22" t="s">
        <v>144</v>
      </c>
      <c r="D77" s="17"/>
      <c r="E77" s="117"/>
      <c r="F77" s="128">
        <f>F78+F80</f>
        <v>1700</v>
      </c>
      <c r="G77" s="66">
        <f>G78+G80</f>
        <v>1806.1</v>
      </c>
      <c r="H77" s="66">
        <f>H78+H80</f>
        <v>0</v>
      </c>
    </row>
    <row r="78" spans="1:8" s="25" customFormat="1" ht="13.5">
      <c r="A78" s="51"/>
      <c r="B78" s="4" t="s">
        <v>29</v>
      </c>
      <c r="C78" s="22" t="s">
        <v>144</v>
      </c>
      <c r="D78" s="8" t="s">
        <v>14</v>
      </c>
      <c r="E78" s="115"/>
      <c r="F78" s="128">
        <f>F79</f>
        <v>100</v>
      </c>
      <c r="G78" s="66">
        <f>G79</f>
        <v>700</v>
      </c>
      <c r="H78" s="66">
        <f>H79</f>
        <v>0</v>
      </c>
    </row>
    <row r="79" spans="1:8" s="25" customFormat="1" ht="26.25">
      <c r="A79" s="51"/>
      <c r="B79" s="27" t="s">
        <v>30</v>
      </c>
      <c r="C79" s="22" t="s">
        <v>144</v>
      </c>
      <c r="D79" s="8" t="s">
        <v>14</v>
      </c>
      <c r="E79" s="115" t="s">
        <v>21</v>
      </c>
      <c r="F79" s="128">
        <v>100</v>
      </c>
      <c r="G79" s="66">
        <v>700</v>
      </c>
      <c r="H79" s="66">
        <v>0</v>
      </c>
    </row>
    <row r="80" spans="1:8" s="25" customFormat="1" ht="13.5">
      <c r="A80" s="51"/>
      <c r="B80" s="4" t="s">
        <v>37</v>
      </c>
      <c r="C80" s="22" t="s">
        <v>144</v>
      </c>
      <c r="D80" s="8" t="s">
        <v>38</v>
      </c>
      <c r="E80" s="115"/>
      <c r="F80" s="128">
        <f>F81</f>
        <v>1600</v>
      </c>
      <c r="G80" s="66">
        <f>G81</f>
        <v>1106.1</v>
      </c>
      <c r="H80" s="66">
        <f>H81</f>
        <v>0</v>
      </c>
    </row>
    <row r="81" spans="1:8" s="25" customFormat="1" ht="27" thickBot="1">
      <c r="A81" s="52"/>
      <c r="B81" s="50" t="s">
        <v>30</v>
      </c>
      <c r="C81" s="22" t="s">
        <v>144</v>
      </c>
      <c r="D81" s="46" t="s">
        <v>38</v>
      </c>
      <c r="E81" s="112" t="s">
        <v>21</v>
      </c>
      <c r="F81" s="129">
        <v>1600</v>
      </c>
      <c r="G81" s="67">
        <f>606.1+500</f>
        <v>1106.1</v>
      </c>
      <c r="H81" s="67">
        <v>0</v>
      </c>
    </row>
    <row r="82" spans="1:8" s="25" customFormat="1" ht="41.25" hidden="1">
      <c r="A82" s="79">
        <v>8</v>
      </c>
      <c r="B82" s="80" t="s">
        <v>114</v>
      </c>
      <c r="C82" s="84" t="s">
        <v>145</v>
      </c>
      <c r="D82" s="84"/>
      <c r="E82" s="116"/>
      <c r="F82" s="126">
        <f>F84+F96</f>
        <v>0</v>
      </c>
      <c r="G82" s="83">
        <f>G84+G91</f>
        <v>1198.25427</v>
      </c>
      <c r="H82" s="83">
        <f>H84+H96</f>
        <v>0</v>
      </c>
    </row>
    <row r="83" spans="1:8" s="25" customFormat="1" ht="26.25" hidden="1">
      <c r="A83" s="152"/>
      <c r="B83" s="27" t="s">
        <v>172</v>
      </c>
      <c r="C83" s="150" t="s">
        <v>173</v>
      </c>
      <c r="D83" s="153"/>
      <c r="E83" s="163"/>
      <c r="F83" s="162">
        <f>F84+F96</f>
        <v>0</v>
      </c>
      <c r="G83" s="162">
        <f>G84+G96</f>
        <v>299.56426999999996</v>
      </c>
      <c r="H83" s="162">
        <f>H84+H96</f>
        <v>0</v>
      </c>
    </row>
    <row r="84" spans="1:8" s="25" customFormat="1" ht="52.5" hidden="1">
      <c r="A84" s="51"/>
      <c r="B84" s="4" t="s">
        <v>115</v>
      </c>
      <c r="C84" s="22" t="s">
        <v>146</v>
      </c>
      <c r="D84" s="17"/>
      <c r="E84" s="117"/>
      <c r="F84" s="128">
        <f>F85+F89+F87</f>
        <v>0</v>
      </c>
      <c r="G84" s="66">
        <f>G85+G89</f>
        <v>299.56426999999996</v>
      </c>
      <c r="H84" s="66">
        <f>H85+H89+H87</f>
        <v>0</v>
      </c>
    </row>
    <row r="85" spans="1:8" s="25" customFormat="1" ht="26.25" hidden="1">
      <c r="A85" s="51"/>
      <c r="B85" s="4" t="s">
        <v>28</v>
      </c>
      <c r="C85" s="22" t="s">
        <v>146</v>
      </c>
      <c r="D85" s="8" t="s">
        <v>12</v>
      </c>
      <c r="E85" s="115"/>
      <c r="F85" s="128">
        <f>F86</f>
        <v>0</v>
      </c>
      <c r="G85" s="66">
        <f>G86</f>
        <v>50</v>
      </c>
      <c r="H85" s="66">
        <f>H86</f>
        <v>0</v>
      </c>
    </row>
    <row r="86" spans="1:8" s="25" customFormat="1" ht="26.25" hidden="1">
      <c r="A86" s="51"/>
      <c r="B86" s="4" t="s">
        <v>20</v>
      </c>
      <c r="C86" s="22" t="s">
        <v>146</v>
      </c>
      <c r="D86" s="8" t="s">
        <v>12</v>
      </c>
      <c r="E86" s="115" t="s">
        <v>21</v>
      </c>
      <c r="F86" s="128">
        <v>0</v>
      </c>
      <c r="G86" s="66">
        <v>50</v>
      </c>
      <c r="H86" s="66">
        <v>0</v>
      </c>
    </row>
    <row r="87" spans="1:8" s="25" customFormat="1" ht="13.5" hidden="1">
      <c r="A87" s="51"/>
      <c r="B87" s="4" t="s">
        <v>16</v>
      </c>
      <c r="C87" s="22" t="s">
        <v>146</v>
      </c>
      <c r="D87" s="8" t="s">
        <v>17</v>
      </c>
      <c r="E87" s="115"/>
      <c r="F87" s="128">
        <f>F88</f>
        <v>0</v>
      </c>
      <c r="G87" s="66">
        <f>G88</f>
        <v>249.56427</v>
      </c>
      <c r="H87" s="66">
        <f>H88</f>
        <v>0</v>
      </c>
    </row>
    <row r="88" spans="1:8" s="25" customFormat="1" ht="26.25" hidden="1">
      <c r="A88" s="51"/>
      <c r="B88" s="102" t="s">
        <v>30</v>
      </c>
      <c r="C88" s="22" t="s">
        <v>146</v>
      </c>
      <c r="D88" s="104" t="s">
        <v>17</v>
      </c>
      <c r="E88" s="118" t="s">
        <v>21</v>
      </c>
      <c r="F88" s="130">
        <v>0</v>
      </c>
      <c r="G88" s="105">
        <f>233.75+15.81427</f>
        <v>249.56427</v>
      </c>
      <c r="H88" s="105">
        <v>0</v>
      </c>
    </row>
    <row r="89" spans="1:8" s="25" customFormat="1" ht="13.5" hidden="1">
      <c r="A89" s="51"/>
      <c r="B89" s="4" t="s">
        <v>37</v>
      </c>
      <c r="C89" s="22" t="s">
        <v>146</v>
      </c>
      <c r="D89" s="8" t="s">
        <v>38</v>
      </c>
      <c r="E89" s="115"/>
      <c r="F89" s="128">
        <f>F90</f>
        <v>0</v>
      </c>
      <c r="G89" s="66">
        <f>G90</f>
        <v>249.56427</v>
      </c>
      <c r="H89" s="66">
        <f>H90</f>
        <v>0</v>
      </c>
    </row>
    <row r="90" spans="1:8" s="25" customFormat="1" ht="27" customHeight="1" hidden="1">
      <c r="A90" s="101"/>
      <c r="B90" s="102" t="s">
        <v>30</v>
      </c>
      <c r="C90" s="22" t="s">
        <v>146</v>
      </c>
      <c r="D90" s="104" t="s">
        <v>38</v>
      </c>
      <c r="E90" s="118" t="s">
        <v>21</v>
      </c>
      <c r="F90" s="130">
        <v>0</v>
      </c>
      <c r="G90" s="105">
        <f>233.75+15.81427</f>
        <v>249.56427</v>
      </c>
      <c r="H90" s="105">
        <v>0</v>
      </c>
    </row>
    <row r="91" spans="1:8" s="25" customFormat="1" ht="52.5" hidden="1">
      <c r="A91" s="51"/>
      <c r="B91" s="39" t="s">
        <v>92</v>
      </c>
      <c r="C91" s="22" t="s">
        <v>93</v>
      </c>
      <c r="D91" s="8"/>
      <c r="E91" s="115"/>
      <c r="F91" s="128">
        <f>F92+F94</f>
        <v>0</v>
      </c>
      <c r="G91" s="66">
        <f>G92+G94</f>
        <v>898.69</v>
      </c>
      <c r="H91" s="66">
        <f>H92+H94</f>
        <v>0</v>
      </c>
    </row>
    <row r="92" spans="1:8" s="25" customFormat="1" ht="26.25" hidden="1">
      <c r="A92" s="51"/>
      <c r="B92" s="4" t="s">
        <v>28</v>
      </c>
      <c r="C92" s="22" t="s">
        <v>93</v>
      </c>
      <c r="D92" s="8" t="s">
        <v>12</v>
      </c>
      <c r="E92" s="115"/>
      <c r="F92" s="128">
        <f>F93</f>
        <v>0</v>
      </c>
      <c r="G92" s="66">
        <f>G93</f>
        <v>150</v>
      </c>
      <c r="H92" s="66">
        <f>H93</f>
        <v>0</v>
      </c>
    </row>
    <row r="93" spans="1:8" s="25" customFormat="1" ht="26.25" hidden="1">
      <c r="A93" s="51"/>
      <c r="B93" s="4" t="s">
        <v>20</v>
      </c>
      <c r="C93" s="22" t="s">
        <v>93</v>
      </c>
      <c r="D93" s="8" t="s">
        <v>12</v>
      </c>
      <c r="E93" s="115" t="s">
        <v>21</v>
      </c>
      <c r="F93" s="128">
        <v>0</v>
      </c>
      <c r="G93" s="66">
        <v>150</v>
      </c>
      <c r="H93" s="66">
        <v>0</v>
      </c>
    </row>
    <row r="94" spans="1:8" s="25" customFormat="1" ht="13.5" hidden="1">
      <c r="A94" s="51"/>
      <c r="B94" s="4" t="s">
        <v>37</v>
      </c>
      <c r="C94" s="22" t="s">
        <v>93</v>
      </c>
      <c r="D94" s="8" t="s">
        <v>38</v>
      </c>
      <c r="E94" s="115"/>
      <c r="F94" s="128">
        <f>F95</f>
        <v>0</v>
      </c>
      <c r="G94" s="66">
        <f>G95</f>
        <v>748.69</v>
      </c>
      <c r="H94" s="66">
        <f>H95</f>
        <v>0</v>
      </c>
    </row>
    <row r="95" spans="1:8" s="25" customFormat="1" ht="26.25" hidden="1">
      <c r="A95" s="136"/>
      <c r="B95" s="137" t="s">
        <v>20</v>
      </c>
      <c r="C95" s="103" t="s">
        <v>93</v>
      </c>
      <c r="D95" s="138" t="s">
        <v>38</v>
      </c>
      <c r="E95" s="139" t="s">
        <v>21</v>
      </c>
      <c r="F95" s="140">
        <v>0</v>
      </c>
      <c r="G95" s="141">
        <v>748.69</v>
      </c>
      <c r="H95" s="141">
        <v>0</v>
      </c>
    </row>
    <row r="96" spans="1:8" s="25" customFormat="1" ht="66" hidden="1">
      <c r="A96" s="142"/>
      <c r="B96" s="4" t="s">
        <v>119</v>
      </c>
      <c r="C96" s="22" t="s">
        <v>147</v>
      </c>
      <c r="D96" s="17"/>
      <c r="E96" s="117"/>
      <c r="F96" s="128">
        <f>F97+F99</f>
        <v>0</v>
      </c>
      <c r="G96" s="143"/>
      <c r="H96" s="128">
        <f>H97+H99</f>
        <v>0</v>
      </c>
    </row>
    <row r="97" spans="1:8" s="25" customFormat="1" ht="13.5" hidden="1">
      <c r="A97" s="142"/>
      <c r="B97" s="4" t="s">
        <v>37</v>
      </c>
      <c r="C97" s="22" t="s">
        <v>147</v>
      </c>
      <c r="D97" s="8" t="s">
        <v>38</v>
      </c>
      <c r="E97" s="115"/>
      <c r="F97" s="128">
        <f>F98</f>
        <v>0</v>
      </c>
      <c r="G97" s="143"/>
      <c r="H97" s="128">
        <f>H98</f>
        <v>0</v>
      </c>
    </row>
    <row r="98" spans="1:8" s="25" customFormat="1" ht="26.25" hidden="1">
      <c r="A98" s="142"/>
      <c r="B98" s="102" t="s">
        <v>30</v>
      </c>
      <c r="C98" s="22" t="s">
        <v>147</v>
      </c>
      <c r="D98" s="104" t="s">
        <v>38</v>
      </c>
      <c r="E98" s="118" t="s">
        <v>21</v>
      </c>
      <c r="F98" s="130">
        <v>0</v>
      </c>
      <c r="G98" s="143"/>
      <c r="H98" s="128">
        <v>0</v>
      </c>
    </row>
    <row r="99" spans="1:8" s="25" customFormat="1" ht="13.5" hidden="1">
      <c r="A99" s="142"/>
      <c r="B99" s="102" t="s">
        <v>16</v>
      </c>
      <c r="C99" s="22" t="s">
        <v>147</v>
      </c>
      <c r="D99" s="104" t="s">
        <v>17</v>
      </c>
      <c r="E99" s="118"/>
      <c r="F99" s="130">
        <f>F100</f>
        <v>0</v>
      </c>
      <c r="G99" s="143"/>
      <c r="H99" s="128">
        <f>H100</f>
        <v>0</v>
      </c>
    </row>
    <row r="100" spans="1:8" s="25" customFormat="1" ht="27" hidden="1" thickBot="1">
      <c r="A100" s="99"/>
      <c r="B100" s="102" t="s">
        <v>30</v>
      </c>
      <c r="C100" s="22" t="s">
        <v>147</v>
      </c>
      <c r="D100" s="104" t="s">
        <v>17</v>
      </c>
      <c r="E100" s="118" t="s">
        <v>21</v>
      </c>
      <c r="F100" s="128">
        <v>0</v>
      </c>
      <c r="G100" s="100"/>
      <c r="H100" s="128">
        <v>0</v>
      </c>
    </row>
    <row r="101" spans="1:8" ht="15.75" thickBot="1">
      <c r="A101" s="93"/>
      <c r="B101" s="94" t="s">
        <v>43</v>
      </c>
      <c r="C101" s="95"/>
      <c r="D101" s="96"/>
      <c r="E101" s="119"/>
      <c r="F101" s="144">
        <f>F102+F133+F140</f>
        <v>12084.92925</v>
      </c>
      <c r="G101" s="75">
        <f>G102+G133+G140</f>
        <v>11963.4791</v>
      </c>
      <c r="H101" s="75">
        <f>H102+H133+H140</f>
        <v>19910.44016</v>
      </c>
    </row>
    <row r="102" spans="1:8" s="3" customFormat="1" ht="39">
      <c r="A102" s="87">
        <v>1</v>
      </c>
      <c r="B102" s="88" t="s">
        <v>44</v>
      </c>
      <c r="C102" s="89">
        <v>9100000000</v>
      </c>
      <c r="D102" s="90"/>
      <c r="E102" s="120"/>
      <c r="F102" s="131">
        <f>F105+F112+F115+F118+F121+F124+F127+F130</f>
        <v>9775.10925</v>
      </c>
      <c r="G102" s="92">
        <f>G105+G112+G115+G118+G121+G124+G127+G130</f>
        <v>8251.329</v>
      </c>
      <c r="H102" s="92">
        <f>H105+H112+H115+H118+H121+H124+H127+H130</f>
        <v>10928.92016</v>
      </c>
    </row>
    <row r="103" spans="1:8" s="16" customFormat="1" ht="39">
      <c r="A103" s="154"/>
      <c r="B103" s="27" t="s">
        <v>174</v>
      </c>
      <c r="C103" s="155">
        <v>9130000000</v>
      </c>
      <c r="D103" s="156"/>
      <c r="E103" s="164"/>
      <c r="F103" s="165">
        <f>F105</f>
        <v>8104.67329</v>
      </c>
      <c r="G103" s="165">
        <f>G105</f>
        <v>6895.75</v>
      </c>
      <c r="H103" s="165">
        <f>H105</f>
        <v>9147.14061</v>
      </c>
    </row>
    <row r="104" spans="1:8" s="16" customFormat="1" ht="12.75">
      <c r="A104" s="154"/>
      <c r="B104" s="27" t="s">
        <v>175</v>
      </c>
      <c r="C104" s="155">
        <v>9130100000</v>
      </c>
      <c r="D104" s="156"/>
      <c r="E104" s="164"/>
      <c r="F104" s="165">
        <f aca="true" t="shared" si="11" ref="F104:H105">F105</f>
        <v>8104.67329</v>
      </c>
      <c r="G104" s="165">
        <f t="shared" si="11"/>
        <v>6895.75</v>
      </c>
      <c r="H104" s="165">
        <f t="shared" si="11"/>
        <v>9147.14061</v>
      </c>
    </row>
    <row r="105" spans="1:8" s="16" customFormat="1" ht="12.75">
      <c r="A105" s="49"/>
      <c r="B105" s="56" t="s">
        <v>45</v>
      </c>
      <c r="C105" s="64">
        <v>9130100040</v>
      </c>
      <c r="D105" s="57"/>
      <c r="E105" s="121"/>
      <c r="F105" s="132">
        <f t="shared" si="11"/>
        <v>8104.67329</v>
      </c>
      <c r="G105" s="68">
        <f t="shared" si="11"/>
        <v>6895.75</v>
      </c>
      <c r="H105" s="68">
        <f t="shared" si="11"/>
        <v>9147.14061</v>
      </c>
    </row>
    <row r="106" spans="1:8" ht="39">
      <c r="A106" s="42"/>
      <c r="B106" s="33" t="s">
        <v>46</v>
      </c>
      <c r="C106" s="34">
        <v>9130100040</v>
      </c>
      <c r="D106" s="35" t="s">
        <v>47</v>
      </c>
      <c r="E106" s="122"/>
      <c r="F106" s="133">
        <f>F107+F108+F109</f>
        <v>8104.67329</v>
      </c>
      <c r="G106" s="69">
        <f>G107+G108+G109</f>
        <v>6895.75</v>
      </c>
      <c r="H106" s="69">
        <f>H107+H108+H109</f>
        <v>9147.14061</v>
      </c>
    </row>
    <row r="107" spans="1:8" ht="26.25">
      <c r="A107" s="42"/>
      <c r="B107" s="33" t="s">
        <v>48</v>
      </c>
      <c r="C107" s="34">
        <v>9130100040</v>
      </c>
      <c r="D107" s="35" t="s">
        <v>47</v>
      </c>
      <c r="E107" s="122">
        <v>120</v>
      </c>
      <c r="F107" s="133">
        <v>5654.67329</v>
      </c>
      <c r="G107" s="69">
        <v>4593.75</v>
      </c>
      <c r="H107" s="69">
        <v>6219.14061</v>
      </c>
    </row>
    <row r="108" spans="1:8" ht="26.25">
      <c r="A108" s="42"/>
      <c r="B108" s="27" t="s">
        <v>30</v>
      </c>
      <c r="C108" s="34">
        <v>9130100040</v>
      </c>
      <c r="D108" s="35" t="s">
        <v>47</v>
      </c>
      <c r="E108" s="122">
        <v>240</v>
      </c>
      <c r="F108" s="133">
        <v>2400</v>
      </c>
      <c r="G108" s="69">
        <f>2500-200</f>
        <v>2300</v>
      </c>
      <c r="H108" s="69">
        <v>2878</v>
      </c>
    </row>
    <row r="109" spans="1:8" ht="12.75">
      <c r="A109" s="42"/>
      <c r="B109" s="27" t="s">
        <v>69</v>
      </c>
      <c r="C109" s="34">
        <v>9130100040</v>
      </c>
      <c r="D109" s="35" t="s">
        <v>47</v>
      </c>
      <c r="E109" s="122">
        <v>850</v>
      </c>
      <c r="F109" s="133">
        <v>50</v>
      </c>
      <c r="G109" s="69">
        <v>2</v>
      </c>
      <c r="H109" s="69">
        <v>50</v>
      </c>
    </row>
    <row r="110" spans="1:8" ht="39">
      <c r="A110" s="42"/>
      <c r="B110" s="27" t="s">
        <v>176</v>
      </c>
      <c r="C110" s="34">
        <v>9180000000</v>
      </c>
      <c r="D110" s="35"/>
      <c r="E110" s="122"/>
      <c r="F110" s="133">
        <f aca="true" t="shared" si="12" ref="F110:H111">F111</f>
        <v>1113.43596</v>
      </c>
      <c r="G110" s="133">
        <f t="shared" si="12"/>
        <v>917.98</v>
      </c>
      <c r="H110" s="133">
        <f t="shared" si="12"/>
        <v>1224.77955</v>
      </c>
    </row>
    <row r="111" spans="1:8" ht="12.75">
      <c r="A111" s="42"/>
      <c r="B111" s="27" t="s">
        <v>175</v>
      </c>
      <c r="C111" s="34">
        <v>9180100000</v>
      </c>
      <c r="D111" s="35"/>
      <c r="E111" s="122"/>
      <c r="F111" s="133">
        <f t="shared" si="12"/>
        <v>1113.43596</v>
      </c>
      <c r="G111" s="133">
        <f t="shared" si="12"/>
        <v>917.98</v>
      </c>
      <c r="H111" s="133">
        <f t="shared" si="12"/>
        <v>1224.77955</v>
      </c>
    </row>
    <row r="112" spans="1:8" s="16" customFormat="1" ht="39">
      <c r="A112" s="49"/>
      <c r="B112" s="56" t="s">
        <v>49</v>
      </c>
      <c r="C112" s="64">
        <v>9180100080</v>
      </c>
      <c r="D112" s="57"/>
      <c r="E112" s="121"/>
      <c r="F112" s="132">
        <f aca="true" t="shared" si="13" ref="F112:H113">F113</f>
        <v>1113.43596</v>
      </c>
      <c r="G112" s="68">
        <f t="shared" si="13"/>
        <v>917.98</v>
      </c>
      <c r="H112" s="68">
        <f t="shared" si="13"/>
        <v>1224.77955</v>
      </c>
    </row>
    <row r="113" spans="1:8" ht="39">
      <c r="A113" s="42"/>
      <c r="B113" s="33" t="s">
        <v>46</v>
      </c>
      <c r="C113" s="34">
        <v>9180100080</v>
      </c>
      <c r="D113" s="35" t="s">
        <v>47</v>
      </c>
      <c r="E113" s="122"/>
      <c r="F113" s="133">
        <f t="shared" si="13"/>
        <v>1113.43596</v>
      </c>
      <c r="G113" s="69">
        <f t="shared" si="13"/>
        <v>917.98</v>
      </c>
      <c r="H113" s="69">
        <f t="shared" si="13"/>
        <v>1224.77955</v>
      </c>
    </row>
    <row r="114" spans="1:8" ht="26.25">
      <c r="A114" s="42"/>
      <c r="B114" s="33" t="s">
        <v>48</v>
      </c>
      <c r="C114" s="34">
        <v>9180100080</v>
      </c>
      <c r="D114" s="35" t="s">
        <v>47</v>
      </c>
      <c r="E114" s="122">
        <v>120</v>
      </c>
      <c r="F114" s="133">
        <v>1113.43596</v>
      </c>
      <c r="G114" s="69">
        <v>917.98</v>
      </c>
      <c r="H114" s="69">
        <v>1224.77955</v>
      </c>
    </row>
    <row r="115" spans="1:8" s="16" customFormat="1" ht="39">
      <c r="A115" s="49"/>
      <c r="B115" s="60" t="s">
        <v>50</v>
      </c>
      <c r="C115" s="26">
        <v>9130160650</v>
      </c>
      <c r="D115" s="57"/>
      <c r="E115" s="121"/>
      <c r="F115" s="132">
        <f aca="true" t="shared" si="14" ref="F115:H116">F116</f>
        <v>30</v>
      </c>
      <c r="G115" s="68">
        <f t="shared" si="14"/>
        <v>20.5</v>
      </c>
      <c r="H115" s="68">
        <f t="shared" si="14"/>
        <v>30</v>
      </c>
    </row>
    <row r="116" spans="1:8" ht="39">
      <c r="A116" s="42"/>
      <c r="B116" s="33" t="s">
        <v>46</v>
      </c>
      <c r="C116" s="7">
        <v>9130160650</v>
      </c>
      <c r="D116" s="35" t="s">
        <v>47</v>
      </c>
      <c r="E116" s="122"/>
      <c r="F116" s="133">
        <f t="shared" si="14"/>
        <v>30</v>
      </c>
      <c r="G116" s="69">
        <f t="shared" si="14"/>
        <v>20.5</v>
      </c>
      <c r="H116" s="69">
        <f t="shared" si="14"/>
        <v>30</v>
      </c>
    </row>
    <row r="117" spans="1:8" ht="12.75">
      <c r="A117" s="42"/>
      <c r="B117" s="36" t="s">
        <v>51</v>
      </c>
      <c r="C117" s="7">
        <v>9130160650</v>
      </c>
      <c r="D117" s="35" t="s">
        <v>47</v>
      </c>
      <c r="E117" s="122">
        <v>540</v>
      </c>
      <c r="F117" s="133">
        <v>30</v>
      </c>
      <c r="G117" s="69">
        <v>20.5</v>
      </c>
      <c r="H117" s="69">
        <v>30</v>
      </c>
    </row>
    <row r="118" spans="1:8" s="16" customFormat="1" ht="39">
      <c r="A118" s="49"/>
      <c r="B118" s="59" t="s">
        <v>52</v>
      </c>
      <c r="C118" s="26">
        <v>9130160600</v>
      </c>
      <c r="D118" s="57"/>
      <c r="E118" s="121"/>
      <c r="F118" s="132">
        <f aca="true" t="shared" si="15" ref="F118:H119">F119</f>
        <v>210</v>
      </c>
      <c r="G118" s="68">
        <f t="shared" si="15"/>
        <v>174</v>
      </c>
      <c r="H118" s="68">
        <f t="shared" si="15"/>
        <v>210</v>
      </c>
    </row>
    <row r="119" spans="1:8" ht="39">
      <c r="A119" s="42"/>
      <c r="B119" s="33" t="s">
        <v>46</v>
      </c>
      <c r="C119" s="7">
        <v>9130160600</v>
      </c>
      <c r="D119" s="35" t="s">
        <v>47</v>
      </c>
      <c r="E119" s="122"/>
      <c r="F119" s="133">
        <f t="shared" si="15"/>
        <v>210</v>
      </c>
      <c r="G119" s="69">
        <f t="shared" si="15"/>
        <v>174</v>
      </c>
      <c r="H119" s="69">
        <f t="shared" si="15"/>
        <v>210</v>
      </c>
    </row>
    <row r="120" spans="1:8" ht="12.75">
      <c r="A120" s="42"/>
      <c r="B120" s="37" t="s">
        <v>35</v>
      </c>
      <c r="C120" s="7">
        <v>9130160600</v>
      </c>
      <c r="D120" s="35" t="s">
        <v>47</v>
      </c>
      <c r="E120" s="122">
        <v>540</v>
      </c>
      <c r="F120" s="133">
        <v>210</v>
      </c>
      <c r="G120" s="69">
        <v>174</v>
      </c>
      <c r="H120" s="69">
        <v>210</v>
      </c>
    </row>
    <row r="121" spans="1:8" s="16" customFormat="1" ht="39" hidden="1">
      <c r="A121" s="49"/>
      <c r="B121" s="60" t="s">
        <v>53</v>
      </c>
      <c r="C121" s="26">
        <v>9106061</v>
      </c>
      <c r="D121" s="57"/>
      <c r="E121" s="121"/>
      <c r="F121" s="132">
        <f aca="true" t="shared" si="16" ref="F121:H122">F122</f>
        <v>0</v>
      </c>
      <c r="G121" s="68">
        <f t="shared" si="16"/>
        <v>21.223</v>
      </c>
      <c r="H121" s="68">
        <f t="shared" si="16"/>
        <v>0</v>
      </c>
    </row>
    <row r="122" spans="1:8" ht="39" hidden="1">
      <c r="A122" s="42"/>
      <c r="B122" s="33" t="s">
        <v>46</v>
      </c>
      <c r="C122" s="7">
        <v>9106061</v>
      </c>
      <c r="D122" s="35" t="s">
        <v>47</v>
      </c>
      <c r="E122" s="122"/>
      <c r="F122" s="133">
        <f t="shared" si="16"/>
        <v>0</v>
      </c>
      <c r="G122" s="69">
        <f t="shared" si="16"/>
        <v>21.223</v>
      </c>
      <c r="H122" s="69">
        <f t="shared" si="16"/>
        <v>0</v>
      </c>
    </row>
    <row r="123" spans="1:8" ht="12.75" hidden="1">
      <c r="A123" s="42"/>
      <c r="B123" s="37" t="s">
        <v>35</v>
      </c>
      <c r="C123" s="7">
        <v>9106061</v>
      </c>
      <c r="D123" s="35" t="s">
        <v>47</v>
      </c>
      <c r="E123" s="122">
        <v>540</v>
      </c>
      <c r="F123" s="133">
        <v>0</v>
      </c>
      <c r="G123" s="69">
        <v>21.223</v>
      </c>
      <c r="H123" s="69">
        <v>0</v>
      </c>
    </row>
    <row r="124" spans="1:8" s="16" customFormat="1" ht="66">
      <c r="A124" s="49"/>
      <c r="B124" s="63" t="s">
        <v>54</v>
      </c>
      <c r="C124" s="26">
        <v>9130160620</v>
      </c>
      <c r="D124" s="57"/>
      <c r="E124" s="121"/>
      <c r="F124" s="132">
        <f aca="true" t="shared" si="17" ref="F124:H125">F125</f>
        <v>150</v>
      </c>
      <c r="G124" s="68">
        <f t="shared" si="17"/>
        <v>86</v>
      </c>
      <c r="H124" s="68">
        <f t="shared" si="17"/>
        <v>150</v>
      </c>
    </row>
    <row r="125" spans="1:8" ht="39">
      <c r="A125" s="42"/>
      <c r="B125" s="33" t="s">
        <v>46</v>
      </c>
      <c r="C125" s="7">
        <v>9130160620</v>
      </c>
      <c r="D125" s="35" t="s">
        <v>47</v>
      </c>
      <c r="E125" s="122"/>
      <c r="F125" s="133">
        <f t="shared" si="17"/>
        <v>150</v>
      </c>
      <c r="G125" s="69">
        <f t="shared" si="17"/>
        <v>86</v>
      </c>
      <c r="H125" s="69">
        <f t="shared" si="17"/>
        <v>150</v>
      </c>
    </row>
    <row r="126" spans="1:8" ht="12.75">
      <c r="A126" s="42"/>
      <c r="B126" s="37" t="s">
        <v>35</v>
      </c>
      <c r="C126" s="7">
        <v>9130160620</v>
      </c>
      <c r="D126" s="35" t="s">
        <v>47</v>
      </c>
      <c r="E126" s="122">
        <v>540</v>
      </c>
      <c r="F126" s="133">
        <v>150</v>
      </c>
      <c r="G126" s="69">
        <v>86</v>
      </c>
      <c r="H126" s="69">
        <v>150</v>
      </c>
    </row>
    <row r="127" spans="1:8" s="16" customFormat="1" ht="52.5">
      <c r="A127" s="49"/>
      <c r="B127" s="62" t="s">
        <v>55</v>
      </c>
      <c r="C127" s="26">
        <v>9130171340</v>
      </c>
      <c r="D127" s="57"/>
      <c r="E127" s="121"/>
      <c r="F127" s="132">
        <f aca="true" t="shared" si="18" ref="F127:H128">F128</f>
        <v>1</v>
      </c>
      <c r="G127" s="68">
        <f t="shared" si="18"/>
        <v>1</v>
      </c>
      <c r="H127" s="68">
        <f t="shared" si="18"/>
        <v>1</v>
      </c>
    </row>
    <row r="128" spans="1:8" ht="26.25">
      <c r="A128" s="42"/>
      <c r="B128" s="33" t="s">
        <v>219</v>
      </c>
      <c r="C128" s="7">
        <v>9130171340</v>
      </c>
      <c r="D128" s="35" t="s">
        <v>218</v>
      </c>
      <c r="E128" s="122"/>
      <c r="F128" s="133">
        <f t="shared" si="18"/>
        <v>1</v>
      </c>
      <c r="G128" s="69">
        <f t="shared" si="18"/>
        <v>1</v>
      </c>
      <c r="H128" s="69">
        <f t="shared" si="18"/>
        <v>1</v>
      </c>
    </row>
    <row r="129" spans="1:8" ht="26.25">
      <c r="A129" s="42"/>
      <c r="B129" s="27" t="s">
        <v>30</v>
      </c>
      <c r="C129" s="7">
        <v>9130171340</v>
      </c>
      <c r="D129" s="35" t="s">
        <v>218</v>
      </c>
      <c r="E129" s="122">
        <v>240</v>
      </c>
      <c r="F129" s="133">
        <v>1</v>
      </c>
      <c r="G129" s="69">
        <v>1</v>
      </c>
      <c r="H129" s="69">
        <v>1</v>
      </c>
    </row>
    <row r="130" spans="1:8" s="16" customFormat="1" ht="39">
      <c r="A130" s="49"/>
      <c r="B130" s="59" t="s">
        <v>56</v>
      </c>
      <c r="C130" s="26">
        <v>9130160640</v>
      </c>
      <c r="D130" s="57"/>
      <c r="E130" s="121"/>
      <c r="F130" s="132">
        <f aca="true" t="shared" si="19" ref="F130:H131">F131</f>
        <v>166</v>
      </c>
      <c r="G130" s="68">
        <f t="shared" si="19"/>
        <v>134.876</v>
      </c>
      <c r="H130" s="68">
        <f t="shared" si="19"/>
        <v>166</v>
      </c>
    </row>
    <row r="131" spans="1:8" ht="26.25">
      <c r="A131" s="42"/>
      <c r="B131" s="27" t="s">
        <v>57</v>
      </c>
      <c r="C131" s="7">
        <v>9130160640</v>
      </c>
      <c r="D131" s="35" t="s">
        <v>58</v>
      </c>
      <c r="E131" s="122"/>
      <c r="F131" s="133">
        <f t="shared" si="19"/>
        <v>166</v>
      </c>
      <c r="G131" s="69">
        <f t="shared" si="19"/>
        <v>134.876</v>
      </c>
      <c r="H131" s="69">
        <f t="shared" si="19"/>
        <v>166</v>
      </c>
    </row>
    <row r="132" spans="1:8" ht="13.5" thickBot="1">
      <c r="A132" s="43"/>
      <c r="B132" s="53" t="s">
        <v>35</v>
      </c>
      <c r="C132" s="54">
        <v>9130160640</v>
      </c>
      <c r="D132" s="55" t="s">
        <v>58</v>
      </c>
      <c r="E132" s="123">
        <v>540</v>
      </c>
      <c r="F132" s="134">
        <v>166</v>
      </c>
      <c r="G132" s="70">
        <v>134.876</v>
      </c>
      <c r="H132" s="70">
        <v>166</v>
      </c>
    </row>
    <row r="133" spans="1:8" ht="26.25">
      <c r="A133" s="87">
        <v>2</v>
      </c>
      <c r="B133" s="97" t="s">
        <v>65</v>
      </c>
      <c r="C133" s="91">
        <v>9200000000</v>
      </c>
      <c r="D133" s="90"/>
      <c r="E133" s="120"/>
      <c r="F133" s="131">
        <f>F136</f>
        <v>155</v>
      </c>
      <c r="G133" s="92">
        <f>G136</f>
        <v>194</v>
      </c>
      <c r="H133" s="92">
        <f>H136</f>
        <v>155</v>
      </c>
    </row>
    <row r="134" spans="1:8" s="16" customFormat="1" ht="12.75">
      <c r="A134" s="154"/>
      <c r="B134" s="27" t="s">
        <v>175</v>
      </c>
      <c r="C134" s="160" t="s">
        <v>177</v>
      </c>
      <c r="D134" s="156"/>
      <c r="E134" s="164"/>
      <c r="F134" s="165">
        <f aca="true" t="shared" si="20" ref="F134:H136">F135</f>
        <v>155</v>
      </c>
      <c r="G134" s="165">
        <f t="shared" si="20"/>
        <v>194</v>
      </c>
      <c r="H134" s="165">
        <f t="shared" si="20"/>
        <v>155</v>
      </c>
    </row>
    <row r="135" spans="1:8" s="16" customFormat="1" ht="12.75">
      <c r="A135" s="154"/>
      <c r="B135" s="27" t="s">
        <v>175</v>
      </c>
      <c r="C135" s="160" t="s">
        <v>178</v>
      </c>
      <c r="D135" s="156"/>
      <c r="E135" s="164"/>
      <c r="F135" s="165">
        <f t="shared" si="20"/>
        <v>155</v>
      </c>
      <c r="G135" s="165">
        <f t="shared" si="20"/>
        <v>194</v>
      </c>
      <c r="H135" s="165">
        <f t="shared" si="20"/>
        <v>155</v>
      </c>
    </row>
    <row r="136" spans="1:8" s="16" customFormat="1" ht="12.75">
      <c r="A136" s="49"/>
      <c r="B136" s="61" t="s">
        <v>66</v>
      </c>
      <c r="C136" s="23" t="s">
        <v>148</v>
      </c>
      <c r="D136" s="57"/>
      <c r="E136" s="121"/>
      <c r="F136" s="132">
        <f t="shared" si="20"/>
        <v>155</v>
      </c>
      <c r="G136" s="68">
        <f t="shared" si="20"/>
        <v>194</v>
      </c>
      <c r="H136" s="68">
        <f t="shared" si="20"/>
        <v>155</v>
      </c>
    </row>
    <row r="137" spans="1:8" ht="12.75">
      <c r="A137" s="42"/>
      <c r="B137" s="37" t="s">
        <v>67</v>
      </c>
      <c r="C137" s="22" t="s">
        <v>148</v>
      </c>
      <c r="D137" s="35" t="s">
        <v>68</v>
      </c>
      <c r="E137" s="122"/>
      <c r="F137" s="133">
        <f>F138+F139</f>
        <v>155</v>
      </c>
      <c r="G137" s="69">
        <f>G138+G139</f>
        <v>194</v>
      </c>
      <c r="H137" s="69">
        <f>H138+H139</f>
        <v>155</v>
      </c>
    </row>
    <row r="138" spans="1:8" ht="26.25">
      <c r="A138" s="42"/>
      <c r="B138" s="27" t="s">
        <v>30</v>
      </c>
      <c r="C138" s="22" t="s">
        <v>148</v>
      </c>
      <c r="D138" s="35" t="s">
        <v>68</v>
      </c>
      <c r="E138" s="122">
        <v>240</v>
      </c>
      <c r="F138" s="133">
        <v>150</v>
      </c>
      <c r="G138" s="69">
        <v>190</v>
      </c>
      <c r="H138" s="69">
        <v>150</v>
      </c>
    </row>
    <row r="139" spans="1:8" ht="13.5" thickBot="1">
      <c r="A139" s="43"/>
      <c r="B139" s="50" t="s">
        <v>69</v>
      </c>
      <c r="C139" s="48" t="s">
        <v>148</v>
      </c>
      <c r="D139" s="55" t="s">
        <v>68</v>
      </c>
      <c r="E139" s="123">
        <v>850</v>
      </c>
      <c r="F139" s="134">
        <v>5</v>
      </c>
      <c r="G139" s="70">
        <v>4</v>
      </c>
      <c r="H139" s="70">
        <v>5</v>
      </c>
    </row>
    <row r="140" spans="1:8" s="3" customFormat="1" ht="39">
      <c r="A140" s="87">
        <v>3</v>
      </c>
      <c r="B140" s="97" t="s">
        <v>59</v>
      </c>
      <c r="C140" s="91">
        <v>9900000000</v>
      </c>
      <c r="D140" s="90"/>
      <c r="E140" s="120"/>
      <c r="F140" s="131">
        <f>F144</f>
        <v>2154.82</v>
      </c>
      <c r="G140" s="92">
        <f>G141+G146+G149+G155+G158+G168+G171+G174+G180+G218+G221+G177+G190+G184+G187</f>
        <v>3518.1501</v>
      </c>
      <c r="H140" s="92">
        <f>H144</f>
        <v>8826.52</v>
      </c>
    </row>
    <row r="141" spans="1:8" s="16" customFormat="1" ht="69.75" customHeight="1" hidden="1">
      <c r="A141" s="49"/>
      <c r="B141" s="56" t="s">
        <v>80</v>
      </c>
      <c r="C141" s="26">
        <v>9901204</v>
      </c>
      <c r="D141" s="57"/>
      <c r="E141" s="121"/>
      <c r="F141" s="132">
        <f aca="true" t="shared" si="21" ref="F141:H142">F142</f>
        <v>0</v>
      </c>
      <c r="G141" s="68">
        <f t="shared" si="21"/>
        <v>265.5591</v>
      </c>
      <c r="H141" s="68">
        <f t="shared" si="21"/>
        <v>0</v>
      </c>
    </row>
    <row r="142" spans="1:8" ht="12.75" hidden="1">
      <c r="A142" s="42"/>
      <c r="B142" s="33" t="s">
        <v>60</v>
      </c>
      <c r="C142" s="7">
        <v>9901204</v>
      </c>
      <c r="D142" s="35" t="s">
        <v>61</v>
      </c>
      <c r="E142" s="122"/>
      <c r="F142" s="133">
        <f t="shared" si="21"/>
        <v>0</v>
      </c>
      <c r="G142" s="69">
        <f t="shared" si="21"/>
        <v>265.5591</v>
      </c>
      <c r="H142" s="69">
        <f t="shared" si="21"/>
        <v>0</v>
      </c>
    </row>
    <row r="143" spans="1:8" ht="26.25" hidden="1">
      <c r="A143" s="42"/>
      <c r="B143" s="27" t="s">
        <v>30</v>
      </c>
      <c r="C143" s="7">
        <v>9901204</v>
      </c>
      <c r="D143" s="35" t="s">
        <v>61</v>
      </c>
      <c r="E143" s="122">
        <v>240</v>
      </c>
      <c r="F143" s="133">
        <v>0</v>
      </c>
      <c r="G143" s="69">
        <v>265.5591</v>
      </c>
      <c r="H143" s="69">
        <v>0</v>
      </c>
    </row>
    <row r="144" spans="1:8" s="16" customFormat="1" ht="18" customHeight="1">
      <c r="A144" s="49"/>
      <c r="B144" s="27" t="s">
        <v>175</v>
      </c>
      <c r="C144" s="26">
        <v>9990000000</v>
      </c>
      <c r="D144" s="57"/>
      <c r="E144" s="121"/>
      <c r="F144" s="132">
        <f>F145</f>
        <v>2154.82</v>
      </c>
      <c r="G144" s="68"/>
      <c r="H144" s="68">
        <f>H145</f>
        <v>8826.52</v>
      </c>
    </row>
    <row r="145" spans="1:8" s="16" customFormat="1" ht="17.25" customHeight="1">
      <c r="A145" s="49"/>
      <c r="B145" s="27" t="s">
        <v>175</v>
      </c>
      <c r="C145" s="26">
        <v>9990100000</v>
      </c>
      <c r="D145" s="57"/>
      <c r="E145" s="121"/>
      <c r="F145" s="132">
        <f>F146+F149+F155+F168+F171+F174+F177+F218+F221+F194</f>
        <v>2154.82</v>
      </c>
      <c r="G145" s="132">
        <f>G146+G149+G155+G168+G171+G174+G177+G218+G221</f>
        <v>1337.75</v>
      </c>
      <c r="H145" s="132">
        <f>H146+H149+H155+H168+H171+H174+H177+H218+H221+H162+H152+H165+H197+H201+H206+H209+H212+H215+H224+H194</f>
        <v>8826.52</v>
      </c>
    </row>
    <row r="146" spans="1:8" s="16" customFormat="1" ht="81" customHeight="1">
      <c r="A146" s="49"/>
      <c r="B146" s="58" t="s">
        <v>81</v>
      </c>
      <c r="C146" s="26">
        <v>9990110050</v>
      </c>
      <c r="D146" s="57"/>
      <c r="E146" s="121"/>
      <c r="F146" s="132">
        <f aca="true" t="shared" si="22" ref="F146:H147">F147</f>
        <v>200</v>
      </c>
      <c r="G146" s="68">
        <f t="shared" si="22"/>
        <v>200</v>
      </c>
      <c r="H146" s="68">
        <f t="shared" si="22"/>
        <v>200</v>
      </c>
    </row>
    <row r="147" spans="1:8" ht="12.75">
      <c r="A147" s="42"/>
      <c r="B147" s="27" t="s">
        <v>62</v>
      </c>
      <c r="C147" s="7">
        <v>9990110050</v>
      </c>
      <c r="D147" s="35" t="s">
        <v>64</v>
      </c>
      <c r="E147" s="122"/>
      <c r="F147" s="133">
        <f t="shared" si="22"/>
        <v>200</v>
      </c>
      <c r="G147" s="69">
        <f t="shared" si="22"/>
        <v>200</v>
      </c>
      <c r="H147" s="69">
        <f t="shared" si="22"/>
        <v>200</v>
      </c>
    </row>
    <row r="148" spans="1:8" ht="12.75">
      <c r="A148" s="42"/>
      <c r="B148" s="27" t="s">
        <v>63</v>
      </c>
      <c r="C148" s="7">
        <v>9990110050</v>
      </c>
      <c r="D148" s="35" t="s">
        <v>64</v>
      </c>
      <c r="E148" s="122">
        <v>870</v>
      </c>
      <c r="F148" s="133">
        <v>200</v>
      </c>
      <c r="G148" s="69">
        <v>200</v>
      </c>
      <c r="H148" s="69">
        <v>200</v>
      </c>
    </row>
    <row r="149" spans="1:8" s="16" customFormat="1" ht="72" customHeight="1">
      <c r="A149" s="49"/>
      <c r="B149" s="27" t="s">
        <v>82</v>
      </c>
      <c r="C149" s="26">
        <v>9990151180</v>
      </c>
      <c r="D149" s="57"/>
      <c r="E149" s="121"/>
      <c r="F149" s="132">
        <f aca="true" t="shared" si="23" ref="F149:H150">F150</f>
        <v>125.4</v>
      </c>
      <c r="G149" s="68">
        <f t="shared" si="23"/>
        <v>98.91</v>
      </c>
      <c r="H149" s="68">
        <f t="shared" si="23"/>
        <v>125.4</v>
      </c>
    </row>
    <row r="150" spans="1:8" ht="12.75">
      <c r="A150" s="42"/>
      <c r="B150" s="33" t="s">
        <v>70</v>
      </c>
      <c r="C150" s="7">
        <v>9990151180</v>
      </c>
      <c r="D150" s="35" t="s">
        <v>71</v>
      </c>
      <c r="E150" s="122"/>
      <c r="F150" s="133">
        <f t="shared" si="23"/>
        <v>125.4</v>
      </c>
      <c r="G150" s="69">
        <f t="shared" si="23"/>
        <v>98.91</v>
      </c>
      <c r="H150" s="69">
        <f t="shared" si="23"/>
        <v>125.4</v>
      </c>
    </row>
    <row r="151" spans="1:8" ht="26.25">
      <c r="A151" s="42"/>
      <c r="B151" s="27" t="s">
        <v>48</v>
      </c>
      <c r="C151" s="7">
        <v>9990151180</v>
      </c>
      <c r="D151" s="35" t="s">
        <v>71</v>
      </c>
      <c r="E151" s="122">
        <v>120</v>
      </c>
      <c r="F151" s="133">
        <v>125.4</v>
      </c>
      <c r="G151" s="69">
        <f>98.798+0.112</f>
        <v>98.91</v>
      </c>
      <c r="H151" s="69">
        <v>125.4</v>
      </c>
    </row>
    <row r="152" spans="1:8" ht="52.5">
      <c r="A152" s="42"/>
      <c r="B152" s="27" t="s">
        <v>192</v>
      </c>
      <c r="C152" s="7">
        <v>9990111520</v>
      </c>
      <c r="D152" s="35" t="s">
        <v>12</v>
      </c>
      <c r="E152" s="122"/>
      <c r="F152" s="133">
        <f>F153</f>
        <v>0</v>
      </c>
      <c r="G152" s="69"/>
      <c r="H152" s="69">
        <f>H153</f>
        <v>40</v>
      </c>
    </row>
    <row r="153" spans="1:8" ht="26.25">
      <c r="A153" s="42"/>
      <c r="B153" s="27" t="s">
        <v>28</v>
      </c>
      <c r="C153" s="7">
        <v>9990111520</v>
      </c>
      <c r="D153" s="35" t="s">
        <v>12</v>
      </c>
      <c r="E153" s="122"/>
      <c r="F153" s="133">
        <f>F154</f>
        <v>0</v>
      </c>
      <c r="G153" s="69"/>
      <c r="H153" s="69">
        <f>H154</f>
        <v>40</v>
      </c>
    </row>
    <row r="154" spans="1:8" ht="26.25">
      <c r="A154" s="42"/>
      <c r="B154" s="27" t="s">
        <v>30</v>
      </c>
      <c r="C154" s="7">
        <v>9990111520</v>
      </c>
      <c r="D154" s="35" t="s">
        <v>12</v>
      </c>
      <c r="E154" s="122">
        <v>240</v>
      </c>
      <c r="F154" s="133">
        <v>0</v>
      </c>
      <c r="G154" s="69"/>
      <c r="H154" s="69">
        <v>40</v>
      </c>
    </row>
    <row r="155" spans="1:8" ht="52.5">
      <c r="A155" s="42"/>
      <c r="B155" s="58" t="s">
        <v>83</v>
      </c>
      <c r="C155" s="23" t="s">
        <v>149</v>
      </c>
      <c r="D155" s="57"/>
      <c r="E155" s="121"/>
      <c r="F155" s="132">
        <f aca="true" t="shared" si="24" ref="F155:H156">F156</f>
        <v>150</v>
      </c>
      <c r="G155" s="68">
        <f t="shared" si="24"/>
        <v>150</v>
      </c>
      <c r="H155" s="68">
        <f>H156+H161</f>
        <v>450</v>
      </c>
    </row>
    <row r="156" spans="1:8" ht="29.25" customHeight="1">
      <c r="A156" s="42"/>
      <c r="B156" s="27" t="s">
        <v>28</v>
      </c>
      <c r="C156" s="7" t="s">
        <v>149</v>
      </c>
      <c r="D156" s="35" t="s">
        <v>12</v>
      </c>
      <c r="E156" s="122"/>
      <c r="F156" s="133">
        <f t="shared" si="24"/>
        <v>150</v>
      </c>
      <c r="G156" s="69">
        <f t="shared" si="24"/>
        <v>150</v>
      </c>
      <c r="H156" s="69">
        <f t="shared" si="24"/>
        <v>150</v>
      </c>
    </row>
    <row r="157" spans="1:8" ht="12.75">
      <c r="A157" s="42"/>
      <c r="B157" s="39" t="s">
        <v>69</v>
      </c>
      <c r="C157" s="7" t="s">
        <v>149</v>
      </c>
      <c r="D157" s="35" t="s">
        <v>12</v>
      </c>
      <c r="E157" s="122">
        <v>850</v>
      </c>
      <c r="F157" s="133">
        <v>150</v>
      </c>
      <c r="G157" s="69">
        <v>150</v>
      </c>
      <c r="H157" s="69">
        <v>150</v>
      </c>
    </row>
    <row r="158" spans="1:8" s="16" customFormat="1" ht="105" hidden="1">
      <c r="A158" s="49"/>
      <c r="B158" s="98" t="s">
        <v>84</v>
      </c>
      <c r="C158" s="7" t="s">
        <v>149</v>
      </c>
      <c r="D158" s="35" t="s">
        <v>12</v>
      </c>
      <c r="E158" s="121"/>
      <c r="F158" s="132">
        <f aca="true" t="shared" si="25" ref="F158:H159">F159</f>
        <v>0</v>
      </c>
      <c r="G158" s="68">
        <f t="shared" si="25"/>
        <v>104.841</v>
      </c>
      <c r="H158" s="68">
        <f t="shared" si="25"/>
        <v>0</v>
      </c>
    </row>
    <row r="159" spans="1:8" ht="12.75" hidden="1">
      <c r="A159" s="42"/>
      <c r="B159" s="27" t="s">
        <v>16</v>
      </c>
      <c r="C159" s="7" t="s">
        <v>149</v>
      </c>
      <c r="D159" s="35" t="s">
        <v>12</v>
      </c>
      <c r="E159" s="122"/>
      <c r="F159" s="133">
        <f t="shared" si="25"/>
        <v>0</v>
      </c>
      <c r="G159" s="69">
        <f t="shared" si="25"/>
        <v>104.841</v>
      </c>
      <c r="H159" s="69">
        <f t="shared" si="25"/>
        <v>0</v>
      </c>
    </row>
    <row r="160" spans="1:8" ht="26.25" hidden="1">
      <c r="A160" s="42"/>
      <c r="B160" s="27" t="s">
        <v>30</v>
      </c>
      <c r="C160" s="7" t="s">
        <v>149</v>
      </c>
      <c r="D160" s="35" t="s">
        <v>12</v>
      </c>
      <c r="E160" s="122">
        <v>240</v>
      </c>
      <c r="F160" s="133">
        <v>0</v>
      </c>
      <c r="G160" s="69">
        <v>104.841</v>
      </c>
      <c r="H160" s="69">
        <v>0</v>
      </c>
    </row>
    <row r="161" spans="1:8" ht="26.25">
      <c r="A161" s="42"/>
      <c r="B161" s="27" t="s">
        <v>30</v>
      </c>
      <c r="C161" s="7" t="s">
        <v>149</v>
      </c>
      <c r="D161" s="35" t="s">
        <v>12</v>
      </c>
      <c r="E161" s="122">
        <v>240</v>
      </c>
      <c r="F161" s="133">
        <v>0</v>
      </c>
      <c r="G161" s="69"/>
      <c r="H161" s="69">
        <v>300</v>
      </c>
    </row>
    <row r="162" spans="1:8" ht="26.25">
      <c r="A162" s="42"/>
      <c r="B162" s="27" t="s">
        <v>191</v>
      </c>
      <c r="C162" s="7">
        <v>9990111570</v>
      </c>
      <c r="D162" s="35"/>
      <c r="E162" s="122"/>
      <c r="F162" s="133">
        <f>F163</f>
        <v>0</v>
      </c>
      <c r="G162" s="69"/>
      <c r="H162" s="69">
        <f>H163</f>
        <v>300</v>
      </c>
    </row>
    <row r="163" spans="1:8" ht="26.25">
      <c r="A163" s="42"/>
      <c r="B163" s="27" t="s">
        <v>28</v>
      </c>
      <c r="C163" s="7">
        <v>9990111570</v>
      </c>
      <c r="D163" s="35" t="s">
        <v>12</v>
      </c>
      <c r="E163" s="122"/>
      <c r="F163" s="133">
        <f>F164</f>
        <v>0</v>
      </c>
      <c r="G163" s="69"/>
      <c r="H163" s="69">
        <f>H164</f>
        <v>300</v>
      </c>
    </row>
    <row r="164" spans="1:8" ht="26.25">
      <c r="A164" s="42"/>
      <c r="B164" s="27" t="s">
        <v>30</v>
      </c>
      <c r="C164" s="7">
        <v>9990111570</v>
      </c>
      <c r="D164" s="35" t="s">
        <v>12</v>
      </c>
      <c r="E164" s="122">
        <v>240</v>
      </c>
      <c r="F164" s="133">
        <v>0</v>
      </c>
      <c r="G164" s="69"/>
      <c r="H164" s="69">
        <v>300</v>
      </c>
    </row>
    <row r="165" spans="1:8" ht="52.5">
      <c r="A165" s="42"/>
      <c r="B165" s="27" t="s">
        <v>193</v>
      </c>
      <c r="C165" s="7">
        <v>9990110110</v>
      </c>
      <c r="D165" s="35"/>
      <c r="E165" s="122"/>
      <c r="F165" s="133">
        <f>F166</f>
        <v>0</v>
      </c>
      <c r="G165" s="69"/>
      <c r="H165" s="69">
        <f>H166</f>
        <v>1931.7</v>
      </c>
    </row>
    <row r="166" spans="1:8" ht="12.75">
      <c r="A166" s="42"/>
      <c r="B166" s="27" t="s">
        <v>16</v>
      </c>
      <c r="C166" s="7">
        <v>9990110110</v>
      </c>
      <c r="D166" s="35" t="s">
        <v>17</v>
      </c>
      <c r="E166" s="122"/>
      <c r="F166" s="133">
        <f>F167</f>
        <v>0</v>
      </c>
      <c r="G166" s="69"/>
      <c r="H166" s="69">
        <f>H167</f>
        <v>1931.7</v>
      </c>
    </row>
    <row r="167" spans="1:8" ht="26.25">
      <c r="A167" s="42"/>
      <c r="B167" s="27" t="s">
        <v>30</v>
      </c>
      <c r="C167" s="7">
        <v>9990110110</v>
      </c>
      <c r="D167" s="35" t="s">
        <v>17</v>
      </c>
      <c r="E167" s="122">
        <v>240</v>
      </c>
      <c r="F167" s="133">
        <v>0</v>
      </c>
      <c r="G167" s="69"/>
      <c r="H167" s="69">
        <v>1931.7</v>
      </c>
    </row>
    <row r="168" spans="1:8" s="16" customFormat="1" ht="57" customHeight="1">
      <c r="A168" s="49"/>
      <c r="B168" s="58" t="s">
        <v>85</v>
      </c>
      <c r="C168" s="26">
        <v>9990110350</v>
      </c>
      <c r="D168" s="57"/>
      <c r="E168" s="121"/>
      <c r="F168" s="132">
        <f aca="true" t="shared" si="26" ref="F168:H169">F169</f>
        <v>500</v>
      </c>
      <c r="G168" s="68">
        <f t="shared" si="26"/>
        <v>400</v>
      </c>
      <c r="H168" s="68">
        <f t="shared" si="26"/>
        <v>500</v>
      </c>
    </row>
    <row r="169" spans="1:8" ht="12.75">
      <c r="A169" s="42"/>
      <c r="B169" s="38" t="s">
        <v>72</v>
      </c>
      <c r="C169" s="7">
        <v>9990110350</v>
      </c>
      <c r="D169" s="35" t="s">
        <v>73</v>
      </c>
      <c r="E169" s="122"/>
      <c r="F169" s="133">
        <f t="shared" si="26"/>
        <v>500</v>
      </c>
      <c r="G169" s="69">
        <f t="shared" si="26"/>
        <v>400</v>
      </c>
      <c r="H169" s="69">
        <f t="shared" si="26"/>
        <v>500</v>
      </c>
    </row>
    <row r="170" spans="1:8" ht="26.25">
      <c r="A170" s="42"/>
      <c r="B170" s="27" t="s">
        <v>30</v>
      </c>
      <c r="C170" s="7">
        <v>9990110350</v>
      </c>
      <c r="D170" s="35" t="s">
        <v>73</v>
      </c>
      <c r="E170" s="122">
        <v>240</v>
      </c>
      <c r="F170" s="133">
        <v>500</v>
      </c>
      <c r="G170" s="69">
        <v>400</v>
      </c>
      <c r="H170" s="69">
        <v>500</v>
      </c>
    </row>
    <row r="171" spans="1:8" s="16" customFormat="1" ht="61.5" customHeight="1">
      <c r="A171" s="49"/>
      <c r="B171" s="58" t="s">
        <v>86</v>
      </c>
      <c r="C171" s="26">
        <v>9990110360</v>
      </c>
      <c r="D171" s="57"/>
      <c r="E171" s="121"/>
      <c r="F171" s="132">
        <f aca="true" t="shared" si="27" ref="F171:H172">F172</f>
        <v>200</v>
      </c>
      <c r="G171" s="68">
        <f t="shared" si="27"/>
        <v>99.9</v>
      </c>
      <c r="H171" s="68">
        <f t="shared" si="27"/>
        <v>200</v>
      </c>
    </row>
    <row r="172" spans="1:8" ht="12.75">
      <c r="A172" s="42"/>
      <c r="B172" s="38" t="s">
        <v>72</v>
      </c>
      <c r="C172" s="7">
        <v>9990110360</v>
      </c>
      <c r="D172" s="35" t="s">
        <v>73</v>
      </c>
      <c r="E172" s="122"/>
      <c r="F172" s="133">
        <f t="shared" si="27"/>
        <v>200</v>
      </c>
      <c r="G172" s="69">
        <f t="shared" si="27"/>
        <v>99.9</v>
      </c>
      <c r="H172" s="69">
        <f t="shared" si="27"/>
        <v>200</v>
      </c>
    </row>
    <row r="173" spans="1:8" ht="26.25">
      <c r="A173" s="42"/>
      <c r="B173" s="27" t="s">
        <v>30</v>
      </c>
      <c r="C173" s="7">
        <v>9990110360</v>
      </c>
      <c r="D173" s="35" t="s">
        <v>73</v>
      </c>
      <c r="E173" s="122">
        <v>240</v>
      </c>
      <c r="F173" s="133">
        <v>200</v>
      </c>
      <c r="G173" s="69">
        <v>99.9</v>
      </c>
      <c r="H173" s="69">
        <v>200</v>
      </c>
    </row>
    <row r="174" spans="1:8" s="16" customFormat="1" ht="68.25" customHeight="1">
      <c r="A174" s="49"/>
      <c r="B174" s="71" t="s">
        <v>87</v>
      </c>
      <c r="C174" s="26">
        <v>9990113760</v>
      </c>
      <c r="D174" s="57"/>
      <c r="E174" s="121"/>
      <c r="F174" s="132">
        <f aca="true" t="shared" si="28" ref="F174:H175">F175</f>
        <v>500</v>
      </c>
      <c r="G174" s="68">
        <f t="shared" si="28"/>
        <v>246</v>
      </c>
      <c r="H174" s="68">
        <f t="shared" si="28"/>
        <v>500</v>
      </c>
    </row>
    <row r="175" spans="1:8" ht="12.75">
      <c r="A175" s="42"/>
      <c r="B175" s="27" t="s">
        <v>74</v>
      </c>
      <c r="C175" s="7">
        <v>9990113760</v>
      </c>
      <c r="D175" s="35" t="s">
        <v>75</v>
      </c>
      <c r="E175" s="122"/>
      <c r="F175" s="133">
        <f t="shared" si="28"/>
        <v>500</v>
      </c>
      <c r="G175" s="69">
        <f t="shared" si="28"/>
        <v>246</v>
      </c>
      <c r="H175" s="69">
        <f t="shared" si="28"/>
        <v>500</v>
      </c>
    </row>
    <row r="176" spans="1:8" ht="26.25">
      <c r="A176" s="42"/>
      <c r="B176" s="27" t="s">
        <v>30</v>
      </c>
      <c r="C176" s="7">
        <v>9990113760</v>
      </c>
      <c r="D176" s="35" t="s">
        <v>75</v>
      </c>
      <c r="E176" s="122">
        <v>240</v>
      </c>
      <c r="F176" s="133">
        <v>500</v>
      </c>
      <c r="G176" s="69">
        <f>1000-754</f>
        <v>246</v>
      </c>
      <c r="H176" s="69">
        <v>500</v>
      </c>
    </row>
    <row r="177" spans="1:8" ht="54.75" customHeight="1">
      <c r="A177" s="42"/>
      <c r="B177" s="71" t="s">
        <v>88</v>
      </c>
      <c r="C177" s="26">
        <v>9990113770</v>
      </c>
      <c r="D177" s="57"/>
      <c r="E177" s="121"/>
      <c r="F177" s="133">
        <f aca="true" t="shared" si="29" ref="F177:H178">F178</f>
        <v>20</v>
      </c>
      <c r="G177" s="69">
        <f t="shared" si="29"/>
        <v>6.2</v>
      </c>
      <c r="H177" s="69">
        <f t="shared" si="29"/>
        <v>20</v>
      </c>
    </row>
    <row r="178" spans="1:8" ht="12.75">
      <c r="A178" s="42"/>
      <c r="B178" s="27" t="s">
        <v>74</v>
      </c>
      <c r="C178" s="7">
        <v>9990113770</v>
      </c>
      <c r="D178" s="35" t="s">
        <v>75</v>
      </c>
      <c r="E178" s="122"/>
      <c r="F178" s="133">
        <f t="shared" si="29"/>
        <v>20</v>
      </c>
      <c r="G178" s="69">
        <f t="shared" si="29"/>
        <v>6.2</v>
      </c>
      <c r="H178" s="69">
        <f t="shared" si="29"/>
        <v>20</v>
      </c>
    </row>
    <row r="179" spans="1:8" ht="26.25">
      <c r="A179" s="42"/>
      <c r="B179" s="27" t="s">
        <v>30</v>
      </c>
      <c r="C179" s="7">
        <v>9990113770</v>
      </c>
      <c r="D179" s="35" t="s">
        <v>75</v>
      </c>
      <c r="E179" s="122">
        <v>240</v>
      </c>
      <c r="F179" s="133">
        <v>20</v>
      </c>
      <c r="G179" s="69">
        <v>6.2</v>
      </c>
      <c r="H179" s="69">
        <v>20</v>
      </c>
    </row>
    <row r="180" spans="1:8" s="16" customFormat="1" ht="80.25" customHeight="1" hidden="1">
      <c r="A180" s="49"/>
      <c r="B180" s="58" t="s">
        <v>89</v>
      </c>
      <c r="C180" s="26">
        <v>9901063</v>
      </c>
      <c r="D180" s="57"/>
      <c r="E180" s="121"/>
      <c r="F180" s="132">
        <f>F181</f>
        <v>0</v>
      </c>
      <c r="G180" s="68">
        <f>G181</f>
        <v>360</v>
      </c>
      <c r="H180" s="68">
        <f>H181</f>
        <v>0</v>
      </c>
    </row>
    <row r="181" spans="1:8" ht="12.75" hidden="1">
      <c r="A181" s="42"/>
      <c r="B181" s="27" t="s">
        <v>29</v>
      </c>
      <c r="C181" s="7">
        <v>9901063</v>
      </c>
      <c r="D181" s="35" t="s">
        <v>14</v>
      </c>
      <c r="E181" s="122"/>
      <c r="F181" s="133">
        <f>F182+F183</f>
        <v>0</v>
      </c>
      <c r="G181" s="69">
        <f>G182+G183</f>
        <v>360</v>
      </c>
      <c r="H181" s="69">
        <f>H182+H183</f>
        <v>0</v>
      </c>
    </row>
    <row r="182" spans="1:8" ht="26.25" hidden="1">
      <c r="A182" s="42"/>
      <c r="B182" s="27" t="s">
        <v>30</v>
      </c>
      <c r="C182" s="7">
        <v>9901063</v>
      </c>
      <c r="D182" s="35" t="s">
        <v>14</v>
      </c>
      <c r="E182" s="122">
        <v>240</v>
      </c>
      <c r="F182" s="133">
        <v>0</v>
      </c>
      <c r="G182" s="69">
        <v>300</v>
      </c>
      <c r="H182" s="69">
        <v>0</v>
      </c>
    </row>
    <row r="183" spans="1:8" ht="12.75" hidden="1">
      <c r="A183" s="42"/>
      <c r="B183" s="27" t="s">
        <v>31</v>
      </c>
      <c r="C183" s="7">
        <v>9901063</v>
      </c>
      <c r="D183" s="35" t="s">
        <v>14</v>
      </c>
      <c r="E183" s="122">
        <v>410</v>
      </c>
      <c r="F183" s="133">
        <v>0</v>
      </c>
      <c r="G183" s="69">
        <v>60</v>
      </c>
      <c r="H183" s="69">
        <v>0</v>
      </c>
    </row>
    <row r="184" spans="1:8" ht="66" hidden="1">
      <c r="A184" s="42"/>
      <c r="B184" s="27" t="s">
        <v>95</v>
      </c>
      <c r="C184" s="7">
        <v>9901318</v>
      </c>
      <c r="D184" s="35"/>
      <c r="E184" s="122"/>
      <c r="F184" s="133">
        <f aca="true" t="shared" si="30" ref="F184:H185">F185</f>
        <v>0</v>
      </c>
      <c r="G184" s="69">
        <f t="shared" si="30"/>
        <v>250</v>
      </c>
      <c r="H184" s="69">
        <f t="shared" si="30"/>
        <v>0</v>
      </c>
    </row>
    <row r="185" spans="1:8" ht="12.75" hidden="1">
      <c r="A185" s="42"/>
      <c r="B185" s="27" t="s">
        <v>37</v>
      </c>
      <c r="C185" s="7">
        <v>9901318</v>
      </c>
      <c r="D185" s="35" t="s">
        <v>38</v>
      </c>
      <c r="E185" s="122"/>
      <c r="F185" s="133">
        <f t="shared" si="30"/>
        <v>0</v>
      </c>
      <c r="G185" s="69">
        <f t="shared" si="30"/>
        <v>250</v>
      </c>
      <c r="H185" s="69">
        <f t="shared" si="30"/>
        <v>0</v>
      </c>
    </row>
    <row r="186" spans="1:8" ht="26.25" hidden="1">
      <c r="A186" s="42"/>
      <c r="B186" s="27" t="s">
        <v>20</v>
      </c>
      <c r="C186" s="7">
        <v>9901318</v>
      </c>
      <c r="D186" s="35" t="s">
        <v>38</v>
      </c>
      <c r="E186" s="122">
        <v>240</v>
      </c>
      <c r="F186" s="133">
        <v>0</v>
      </c>
      <c r="G186" s="69">
        <v>250</v>
      </c>
      <c r="H186" s="69">
        <v>0</v>
      </c>
    </row>
    <row r="187" spans="1:8" ht="52.5" hidden="1">
      <c r="A187" s="42"/>
      <c r="B187" s="27" t="s">
        <v>96</v>
      </c>
      <c r="C187" s="7">
        <v>9901330</v>
      </c>
      <c r="D187" s="35"/>
      <c r="E187" s="122"/>
      <c r="F187" s="133">
        <f aca="true" t="shared" si="31" ref="F187:H188">F188</f>
        <v>0</v>
      </c>
      <c r="G187" s="69">
        <f t="shared" si="31"/>
        <v>250</v>
      </c>
      <c r="H187" s="69">
        <f t="shared" si="31"/>
        <v>0</v>
      </c>
    </row>
    <row r="188" spans="1:8" ht="12.75" hidden="1">
      <c r="A188" s="42"/>
      <c r="B188" s="27" t="s">
        <v>37</v>
      </c>
      <c r="C188" s="7">
        <v>9901330</v>
      </c>
      <c r="D188" s="35" t="s">
        <v>38</v>
      </c>
      <c r="E188" s="122"/>
      <c r="F188" s="133">
        <f t="shared" si="31"/>
        <v>0</v>
      </c>
      <c r="G188" s="69">
        <f t="shared" si="31"/>
        <v>250</v>
      </c>
      <c r="H188" s="69">
        <f t="shared" si="31"/>
        <v>0</v>
      </c>
    </row>
    <row r="189" spans="1:8" ht="26.25" hidden="1">
      <c r="A189" s="42"/>
      <c r="B189" s="27" t="s">
        <v>20</v>
      </c>
      <c r="C189" s="7">
        <v>9901330</v>
      </c>
      <c r="D189" s="35" t="s">
        <v>38</v>
      </c>
      <c r="E189" s="122">
        <v>240</v>
      </c>
      <c r="F189" s="133">
        <v>0</v>
      </c>
      <c r="G189" s="69">
        <v>250</v>
      </c>
      <c r="H189" s="69">
        <v>0</v>
      </c>
    </row>
    <row r="190" spans="1:8" ht="78.75" hidden="1">
      <c r="A190" s="42"/>
      <c r="B190" s="27" t="s">
        <v>94</v>
      </c>
      <c r="C190" s="7">
        <v>9907202</v>
      </c>
      <c r="D190" s="35"/>
      <c r="E190" s="122"/>
      <c r="F190" s="133">
        <f>F191</f>
        <v>0</v>
      </c>
      <c r="G190" s="69">
        <f>G191</f>
        <v>950</v>
      </c>
      <c r="H190" s="69">
        <f>H191</f>
        <v>0</v>
      </c>
    </row>
    <row r="191" spans="1:8" ht="12.75" hidden="1">
      <c r="A191" s="42"/>
      <c r="B191" s="27" t="s">
        <v>37</v>
      </c>
      <c r="C191" s="7">
        <v>9907202</v>
      </c>
      <c r="D191" s="35" t="s">
        <v>38</v>
      </c>
      <c r="E191" s="122"/>
      <c r="F191" s="133">
        <f>F192+F193</f>
        <v>0</v>
      </c>
      <c r="G191" s="69">
        <f>G192+G193</f>
        <v>950</v>
      </c>
      <c r="H191" s="69">
        <f>H192+H193</f>
        <v>0</v>
      </c>
    </row>
    <row r="192" spans="1:8" ht="26.25" hidden="1">
      <c r="A192" s="42"/>
      <c r="B192" s="27" t="s">
        <v>20</v>
      </c>
      <c r="C192" s="7">
        <v>9907202</v>
      </c>
      <c r="D192" s="35" t="s">
        <v>38</v>
      </c>
      <c r="E192" s="122">
        <v>240</v>
      </c>
      <c r="F192" s="133">
        <v>0</v>
      </c>
      <c r="G192" s="69">
        <v>200</v>
      </c>
      <c r="H192" s="69">
        <v>0</v>
      </c>
    </row>
    <row r="193" spans="1:8" ht="12.75" hidden="1">
      <c r="A193" s="42"/>
      <c r="B193" s="27" t="s">
        <v>31</v>
      </c>
      <c r="C193" s="7">
        <v>9907202</v>
      </c>
      <c r="D193" s="35" t="s">
        <v>38</v>
      </c>
      <c r="E193" s="122">
        <v>410</v>
      </c>
      <c r="F193" s="133">
        <v>0</v>
      </c>
      <c r="G193" s="69">
        <v>750</v>
      </c>
      <c r="H193" s="69">
        <v>0</v>
      </c>
    </row>
    <row r="194" spans="1:8" ht="26.25">
      <c r="A194" s="42"/>
      <c r="B194" s="27" t="s">
        <v>201</v>
      </c>
      <c r="C194" s="7">
        <v>9990196010</v>
      </c>
      <c r="D194" s="35"/>
      <c r="E194" s="122"/>
      <c r="F194" s="133">
        <f>F195</f>
        <v>300</v>
      </c>
      <c r="G194" s="69"/>
      <c r="H194" s="69">
        <f>H195</f>
        <v>300</v>
      </c>
    </row>
    <row r="195" spans="1:8" ht="12.75">
      <c r="A195" s="42"/>
      <c r="B195" s="27" t="s">
        <v>74</v>
      </c>
      <c r="C195" s="7">
        <v>9990196010</v>
      </c>
      <c r="D195" s="35" t="s">
        <v>75</v>
      </c>
      <c r="E195" s="122"/>
      <c r="F195" s="133">
        <f>F196</f>
        <v>300</v>
      </c>
      <c r="G195" s="69"/>
      <c r="H195" s="69">
        <f>H196</f>
        <v>300</v>
      </c>
    </row>
    <row r="196" spans="1:8" ht="26.25">
      <c r="A196" s="42"/>
      <c r="B196" s="27" t="s">
        <v>30</v>
      </c>
      <c r="C196" s="7">
        <v>9990196010</v>
      </c>
      <c r="D196" s="35" t="s">
        <v>75</v>
      </c>
      <c r="E196" s="122">
        <v>240</v>
      </c>
      <c r="F196" s="133">
        <v>300</v>
      </c>
      <c r="G196" s="69"/>
      <c r="H196" s="69">
        <v>300</v>
      </c>
    </row>
    <row r="197" spans="1:8" ht="39">
      <c r="A197" s="42"/>
      <c r="B197" s="27" t="s">
        <v>194</v>
      </c>
      <c r="C197" s="7">
        <v>9990104200</v>
      </c>
      <c r="D197" s="35"/>
      <c r="E197" s="122"/>
      <c r="F197" s="133">
        <f>F198</f>
        <v>0</v>
      </c>
      <c r="G197" s="69"/>
      <c r="H197" s="69">
        <f>H198+H200</f>
        <v>1000</v>
      </c>
    </row>
    <row r="198" spans="1:8" ht="12.75">
      <c r="A198" s="42"/>
      <c r="B198" s="27" t="s">
        <v>29</v>
      </c>
      <c r="C198" s="7">
        <v>9990104200</v>
      </c>
      <c r="D198" s="35" t="s">
        <v>14</v>
      </c>
      <c r="E198" s="122"/>
      <c r="F198" s="133">
        <f>F199</f>
        <v>0</v>
      </c>
      <c r="G198" s="69"/>
      <c r="H198" s="69">
        <f>H199</f>
        <v>500</v>
      </c>
    </row>
    <row r="199" spans="1:8" ht="26.25">
      <c r="A199" s="42"/>
      <c r="B199" s="27" t="s">
        <v>30</v>
      </c>
      <c r="C199" s="7">
        <v>9990104200</v>
      </c>
      <c r="D199" s="35" t="s">
        <v>14</v>
      </c>
      <c r="E199" s="122">
        <v>240</v>
      </c>
      <c r="F199" s="133">
        <v>0</v>
      </c>
      <c r="G199" s="69"/>
      <c r="H199" s="69">
        <v>500</v>
      </c>
    </row>
    <row r="200" spans="1:8" ht="12.75">
      <c r="A200" s="42"/>
      <c r="B200" s="27" t="s">
        <v>31</v>
      </c>
      <c r="C200" s="7">
        <v>9990104200</v>
      </c>
      <c r="D200" s="35" t="s">
        <v>14</v>
      </c>
      <c r="E200" s="122">
        <v>410</v>
      </c>
      <c r="F200" s="133">
        <v>0</v>
      </c>
      <c r="G200" s="69"/>
      <c r="H200" s="69">
        <v>500</v>
      </c>
    </row>
    <row r="201" spans="1:8" ht="26.25">
      <c r="A201" s="42"/>
      <c r="B201" s="27" t="s">
        <v>195</v>
      </c>
      <c r="C201" s="7">
        <v>9990113180</v>
      </c>
      <c r="D201" s="35"/>
      <c r="E201" s="122"/>
      <c r="F201" s="133">
        <f>F202</f>
        <v>0</v>
      </c>
      <c r="G201" s="69"/>
      <c r="H201" s="69">
        <f>H202+H204</f>
        <v>1700</v>
      </c>
    </row>
    <row r="202" spans="1:8" ht="12.75">
      <c r="A202" s="42"/>
      <c r="B202" s="27" t="s">
        <v>29</v>
      </c>
      <c r="C202" s="7">
        <v>9990113180</v>
      </c>
      <c r="D202" s="35" t="s">
        <v>14</v>
      </c>
      <c r="E202" s="122"/>
      <c r="F202" s="133">
        <f>F203</f>
        <v>0</v>
      </c>
      <c r="G202" s="69"/>
      <c r="H202" s="69">
        <f>H203</f>
        <v>100</v>
      </c>
    </row>
    <row r="203" spans="1:8" ht="26.25">
      <c r="A203" s="42"/>
      <c r="B203" s="27" t="s">
        <v>30</v>
      </c>
      <c r="C203" s="7">
        <v>9990113180</v>
      </c>
      <c r="D203" s="35" t="s">
        <v>14</v>
      </c>
      <c r="E203" s="122">
        <v>240</v>
      </c>
      <c r="F203" s="133">
        <v>0</v>
      </c>
      <c r="G203" s="69"/>
      <c r="H203" s="69">
        <v>100</v>
      </c>
    </row>
    <row r="204" spans="1:8" ht="12.75">
      <c r="A204" s="42"/>
      <c r="B204" s="27" t="s">
        <v>37</v>
      </c>
      <c r="C204" s="7">
        <v>9990113180</v>
      </c>
      <c r="D204" s="35" t="s">
        <v>38</v>
      </c>
      <c r="E204" s="122"/>
      <c r="F204" s="133">
        <f>F205</f>
        <v>0</v>
      </c>
      <c r="G204" s="69"/>
      <c r="H204" s="69">
        <f>H205</f>
        <v>1600</v>
      </c>
    </row>
    <row r="205" spans="1:8" ht="26.25">
      <c r="A205" s="42"/>
      <c r="B205" s="27" t="s">
        <v>30</v>
      </c>
      <c r="C205" s="7">
        <v>9990113180</v>
      </c>
      <c r="D205" s="35" t="s">
        <v>38</v>
      </c>
      <c r="E205" s="122">
        <v>240</v>
      </c>
      <c r="F205" s="133">
        <v>0</v>
      </c>
      <c r="G205" s="69"/>
      <c r="H205" s="69">
        <v>1600</v>
      </c>
    </row>
    <row r="206" spans="1:8" ht="39">
      <c r="A206" s="42"/>
      <c r="B206" s="27" t="s">
        <v>196</v>
      </c>
      <c r="C206" s="7">
        <v>9990113280</v>
      </c>
      <c r="D206" s="35"/>
      <c r="E206" s="122"/>
      <c r="F206" s="133">
        <f>F207</f>
        <v>0</v>
      </c>
      <c r="G206" s="69"/>
      <c r="H206" s="69">
        <f>H207</f>
        <v>500</v>
      </c>
    </row>
    <row r="207" spans="1:8" ht="12.75">
      <c r="A207" s="42"/>
      <c r="B207" s="27" t="s">
        <v>37</v>
      </c>
      <c r="C207" s="7">
        <v>9990113280</v>
      </c>
      <c r="D207" s="35" t="s">
        <v>38</v>
      </c>
      <c r="E207" s="122"/>
      <c r="F207" s="133">
        <f>F208</f>
        <v>0</v>
      </c>
      <c r="G207" s="69"/>
      <c r="H207" s="69">
        <f>H208</f>
        <v>500</v>
      </c>
    </row>
    <row r="208" spans="1:8" ht="26.25">
      <c r="A208" s="42"/>
      <c r="B208" s="27" t="s">
        <v>30</v>
      </c>
      <c r="C208" s="7">
        <v>9990113280</v>
      </c>
      <c r="D208" s="35" t="s">
        <v>38</v>
      </c>
      <c r="E208" s="122">
        <v>240</v>
      </c>
      <c r="F208" s="133">
        <v>0</v>
      </c>
      <c r="G208" s="69"/>
      <c r="H208" s="69">
        <v>500</v>
      </c>
    </row>
    <row r="209" spans="1:8" ht="12.75">
      <c r="A209" s="42"/>
      <c r="B209" s="27" t="s">
        <v>197</v>
      </c>
      <c r="C209" s="7">
        <v>9990113320</v>
      </c>
      <c r="D209" s="35"/>
      <c r="E209" s="122"/>
      <c r="F209" s="133">
        <f>F210</f>
        <v>0</v>
      </c>
      <c r="G209" s="69"/>
      <c r="H209" s="69">
        <f>H210</f>
        <v>600</v>
      </c>
    </row>
    <row r="210" spans="1:8" ht="12.75">
      <c r="A210" s="42"/>
      <c r="B210" s="27" t="s">
        <v>37</v>
      </c>
      <c r="C210" s="7">
        <v>9990113320</v>
      </c>
      <c r="D210" s="35" t="s">
        <v>38</v>
      </c>
      <c r="E210" s="122"/>
      <c r="F210" s="133">
        <f>F211</f>
        <v>0</v>
      </c>
      <c r="G210" s="69"/>
      <c r="H210" s="69">
        <f>H211</f>
        <v>600</v>
      </c>
    </row>
    <row r="211" spans="1:8" ht="26.25">
      <c r="A211" s="42"/>
      <c r="B211" s="27" t="s">
        <v>30</v>
      </c>
      <c r="C211" s="7">
        <v>9990113320</v>
      </c>
      <c r="D211" s="35" t="s">
        <v>38</v>
      </c>
      <c r="E211" s="122">
        <v>240</v>
      </c>
      <c r="F211" s="133">
        <v>0</v>
      </c>
      <c r="G211" s="69"/>
      <c r="H211" s="69">
        <v>600</v>
      </c>
    </row>
    <row r="212" spans="1:8" ht="12.75">
      <c r="A212" s="42"/>
      <c r="B212" s="27" t="s">
        <v>198</v>
      </c>
      <c r="C212" s="7">
        <v>9990112290</v>
      </c>
      <c r="D212" s="35"/>
      <c r="E212" s="122"/>
      <c r="F212" s="133">
        <f>F213</f>
        <v>0</v>
      </c>
      <c r="G212" s="69"/>
      <c r="H212" s="69">
        <f>H213</f>
        <v>50</v>
      </c>
    </row>
    <row r="213" spans="1:8" ht="12.75">
      <c r="A213" s="42"/>
      <c r="B213" s="27" t="s">
        <v>26</v>
      </c>
      <c r="C213" s="7">
        <v>9990112290</v>
      </c>
      <c r="D213" s="35" t="s">
        <v>27</v>
      </c>
      <c r="E213" s="122"/>
      <c r="F213" s="133">
        <f>F214</f>
        <v>0</v>
      </c>
      <c r="G213" s="69"/>
      <c r="H213" s="69">
        <f>H214</f>
        <v>50</v>
      </c>
    </row>
    <row r="214" spans="1:8" ht="26.25">
      <c r="A214" s="42"/>
      <c r="B214" s="27" t="s">
        <v>30</v>
      </c>
      <c r="C214" s="7">
        <v>9990112290</v>
      </c>
      <c r="D214" s="35" t="s">
        <v>27</v>
      </c>
      <c r="E214" s="122">
        <v>240</v>
      </c>
      <c r="F214" s="133">
        <v>0</v>
      </c>
      <c r="G214" s="69"/>
      <c r="H214" s="69">
        <v>50</v>
      </c>
    </row>
    <row r="215" spans="1:8" ht="12.75">
      <c r="A215" s="42"/>
      <c r="B215" s="27" t="s">
        <v>199</v>
      </c>
      <c r="C215" s="7">
        <v>9990111220</v>
      </c>
      <c r="D215" s="35"/>
      <c r="E215" s="122"/>
      <c r="F215" s="133">
        <f>F216</f>
        <v>0</v>
      </c>
      <c r="G215" s="69"/>
      <c r="H215" s="69">
        <f>H216</f>
        <v>50</v>
      </c>
    </row>
    <row r="216" spans="1:8" ht="12.75">
      <c r="A216" s="42"/>
      <c r="B216" s="27" t="s">
        <v>23</v>
      </c>
      <c r="C216" s="7">
        <v>9990111220</v>
      </c>
      <c r="D216" s="35" t="s">
        <v>24</v>
      </c>
      <c r="E216" s="122"/>
      <c r="F216" s="133">
        <f>F217</f>
        <v>0</v>
      </c>
      <c r="G216" s="69"/>
      <c r="H216" s="69">
        <f>H217</f>
        <v>50</v>
      </c>
    </row>
    <row r="217" spans="1:8" ht="26.25">
      <c r="A217" s="42"/>
      <c r="B217" s="27" t="s">
        <v>30</v>
      </c>
      <c r="C217" s="7">
        <v>9990111220</v>
      </c>
      <c r="D217" s="35" t="s">
        <v>24</v>
      </c>
      <c r="E217" s="122">
        <v>240</v>
      </c>
      <c r="F217" s="133">
        <v>0</v>
      </c>
      <c r="G217" s="69"/>
      <c r="H217" s="69">
        <v>50</v>
      </c>
    </row>
    <row r="218" spans="1:8" ht="52.5" customHeight="1">
      <c r="A218" s="42"/>
      <c r="B218" s="36" t="s">
        <v>90</v>
      </c>
      <c r="C218" s="7">
        <v>9990103080</v>
      </c>
      <c r="D218" s="35"/>
      <c r="E218" s="122"/>
      <c r="F218" s="133">
        <f aca="true" t="shared" si="32" ref="F218:H219">F219</f>
        <v>117.42</v>
      </c>
      <c r="G218" s="69">
        <f t="shared" si="32"/>
        <v>106.74</v>
      </c>
      <c r="H218" s="69">
        <f t="shared" si="32"/>
        <v>117.42</v>
      </c>
    </row>
    <row r="219" spans="1:8" ht="12.75">
      <c r="A219" s="42"/>
      <c r="B219" s="36" t="s">
        <v>76</v>
      </c>
      <c r="C219" s="7">
        <v>9990103080</v>
      </c>
      <c r="D219" s="35" t="s">
        <v>78</v>
      </c>
      <c r="E219" s="122"/>
      <c r="F219" s="133">
        <f t="shared" si="32"/>
        <v>117.42</v>
      </c>
      <c r="G219" s="69">
        <f t="shared" si="32"/>
        <v>106.74</v>
      </c>
      <c r="H219" s="69">
        <f t="shared" si="32"/>
        <v>117.42</v>
      </c>
    </row>
    <row r="220" spans="1:8" ht="31.5" customHeight="1">
      <c r="A220" s="42"/>
      <c r="B220" s="36" t="s">
        <v>117</v>
      </c>
      <c r="C220" s="7">
        <v>9990103080</v>
      </c>
      <c r="D220" s="35" t="s">
        <v>78</v>
      </c>
      <c r="E220" s="122">
        <v>320</v>
      </c>
      <c r="F220" s="133">
        <v>117.42</v>
      </c>
      <c r="G220" s="69">
        <v>106.74</v>
      </c>
      <c r="H220" s="69">
        <v>117.42</v>
      </c>
    </row>
    <row r="221" spans="1:8" ht="52.5" customHeight="1">
      <c r="A221" s="42"/>
      <c r="B221" s="36" t="s">
        <v>91</v>
      </c>
      <c r="C221" s="7">
        <v>9990112730</v>
      </c>
      <c r="D221" s="35"/>
      <c r="E221" s="122"/>
      <c r="F221" s="133">
        <f aca="true" t="shared" si="33" ref="F221:H222">F222</f>
        <v>42</v>
      </c>
      <c r="G221" s="69">
        <f t="shared" si="33"/>
        <v>30</v>
      </c>
      <c r="H221" s="69">
        <f t="shared" si="33"/>
        <v>42</v>
      </c>
    </row>
    <row r="222" spans="1:8" ht="12.75">
      <c r="A222" s="42"/>
      <c r="B222" s="39" t="s">
        <v>79</v>
      </c>
      <c r="C222" s="7">
        <v>9990112730</v>
      </c>
      <c r="D222" s="7">
        <v>1003</v>
      </c>
      <c r="E222" s="122"/>
      <c r="F222" s="133">
        <f t="shared" si="33"/>
        <v>42</v>
      </c>
      <c r="G222" s="133">
        <f t="shared" si="33"/>
        <v>30</v>
      </c>
      <c r="H222" s="133">
        <f t="shared" si="33"/>
        <v>42</v>
      </c>
    </row>
    <row r="223" spans="1:8" ht="12.75">
      <c r="A223" s="7"/>
      <c r="B223" s="38" t="s">
        <v>77</v>
      </c>
      <c r="C223" s="7">
        <v>9990112730</v>
      </c>
      <c r="D223" s="7">
        <v>1003</v>
      </c>
      <c r="E223" s="122">
        <v>310</v>
      </c>
      <c r="F223" s="133">
        <v>42</v>
      </c>
      <c r="G223" s="133">
        <v>30</v>
      </c>
      <c r="H223" s="133">
        <v>42</v>
      </c>
    </row>
    <row r="224" spans="1:8" ht="26.25">
      <c r="A224" s="7"/>
      <c r="B224" s="38" t="s">
        <v>200</v>
      </c>
      <c r="C224" s="7">
        <v>9990113300</v>
      </c>
      <c r="D224" s="7"/>
      <c r="E224" s="122"/>
      <c r="F224" s="133">
        <f>F225</f>
        <v>0</v>
      </c>
      <c r="G224" s="133"/>
      <c r="H224" s="133">
        <f>H225</f>
        <v>200</v>
      </c>
    </row>
    <row r="225" spans="1:8" ht="12.75">
      <c r="A225" s="7"/>
      <c r="B225" s="38" t="s">
        <v>18</v>
      </c>
      <c r="C225" s="7">
        <v>9990113300</v>
      </c>
      <c r="D225" s="7">
        <v>1105</v>
      </c>
      <c r="E225" s="122"/>
      <c r="F225" s="133">
        <f>F226</f>
        <v>0</v>
      </c>
      <c r="G225" s="133"/>
      <c r="H225" s="133">
        <f>H226</f>
        <v>200</v>
      </c>
    </row>
    <row r="226" spans="1:8" ht="27" thickBot="1">
      <c r="A226" s="54"/>
      <c r="B226" s="27" t="s">
        <v>30</v>
      </c>
      <c r="C226" s="7">
        <v>9990113300</v>
      </c>
      <c r="D226" s="54">
        <v>1105</v>
      </c>
      <c r="E226" s="123">
        <v>240</v>
      </c>
      <c r="F226" s="134">
        <v>0</v>
      </c>
      <c r="G226" s="134"/>
      <c r="H226" s="134">
        <v>200</v>
      </c>
    </row>
  </sheetData>
  <sheetProtection/>
  <mergeCells count="2">
    <mergeCell ref="B9:F9"/>
    <mergeCell ref="B10:F10"/>
  </mergeCells>
  <printOptions/>
  <pageMargins left="0.69" right="0.26" top="0.27" bottom="0.2" header="0.2" footer="0.2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027</cp:lastModifiedBy>
  <cp:lastPrinted>2016-11-29T10:33:55Z</cp:lastPrinted>
  <dcterms:created xsi:type="dcterms:W3CDTF">2007-11-12T16:23:20Z</dcterms:created>
  <dcterms:modified xsi:type="dcterms:W3CDTF">2016-12-06T09:39:17Z</dcterms:modified>
  <cp:category/>
  <cp:version/>
  <cp:contentType/>
  <cp:contentStatus/>
</cp:coreProperties>
</file>